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C8AD4693-CB37-42D6-91C2-0BB27371071B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титул" sheetId="9" r:id="rId1"/>
    <sheet name=" ф 1" sheetId="7" r:id="rId2"/>
    <sheet name="ф 2" sheetId="12" r:id="rId3"/>
    <sheet name="ф 3" sheetId="13" r:id="rId4"/>
    <sheet name="ф 4" sheetId="3" r:id="rId5"/>
    <sheet name="ф 5" sheetId="14" r:id="rId6"/>
    <sheet name="ф 6" sheetId="6" r:id="rId7"/>
    <sheet name=" ф7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8" l="1"/>
  <c r="G11" i="8" s="1"/>
  <c r="P11" i="7" l="1"/>
  <c r="O12" i="7"/>
  <c r="P12" i="7"/>
  <c r="N12" i="7"/>
  <c r="N11" i="7" s="1"/>
  <c r="O13" i="7"/>
  <c r="P13" i="7"/>
  <c r="N13" i="7"/>
  <c r="O15" i="7"/>
  <c r="P15" i="7"/>
  <c r="R15" i="7" s="1"/>
  <c r="N15" i="7"/>
  <c r="O20" i="7"/>
  <c r="P20" i="7"/>
  <c r="R20" i="7" s="1"/>
  <c r="N20" i="7"/>
  <c r="R13" i="7"/>
  <c r="R17" i="7"/>
  <c r="R22" i="7"/>
  <c r="R23" i="7"/>
  <c r="R24" i="7"/>
  <c r="R25" i="7"/>
  <c r="R27" i="7"/>
  <c r="R28" i="7"/>
  <c r="Q14" i="7"/>
  <c r="Q17" i="7"/>
  <c r="Q22" i="7"/>
  <c r="Q26" i="7"/>
  <c r="Q28" i="7"/>
  <c r="O21" i="7"/>
  <c r="P21" i="7"/>
  <c r="Q21" i="7" s="1"/>
  <c r="O19" i="7"/>
  <c r="P19" i="7"/>
  <c r="R19" i="7" s="1"/>
  <c r="N19" i="7"/>
  <c r="O18" i="7"/>
  <c r="P18" i="7"/>
  <c r="Q18" i="7" s="1"/>
  <c r="N18" i="7"/>
  <c r="O16" i="7"/>
  <c r="P16" i="7"/>
  <c r="Q16" i="7" s="1"/>
  <c r="R18" i="7" l="1"/>
  <c r="R16" i="7"/>
  <c r="O11" i="7"/>
  <c r="N21" i="7" l="1"/>
  <c r="N14" i="7" s="1"/>
  <c r="Q12" i="7" l="1"/>
  <c r="R12" i="7"/>
  <c r="E13" i="12"/>
  <c r="E12" i="12" l="1"/>
  <c r="N16" i="7"/>
  <c r="I14" i="14" l="1"/>
  <c r="I15" i="14"/>
  <c r="I16" i="14"/>
  <c r="I17" i="14"/>
  <c r="I18" i="14"/>
  <c r="I19" i="14"/>
  <c r="I20" i="14"/>
  <c r="I13" i="14"/>
  <c r="J17" i="14"/>
  <c r="J16" i="14"/>
  <c r="Q11" i="7" l="1"/>
  <c r="R11" i="7"/>
  <c r="F13" i="12"/>
  <c r="J15" i="14" l="1"/>
  <c r="J14" i="14"/>
  <c r="J18" i="14"/>
  <c r="J20" i="14"/>
  <c r="J13" i="14"/>
  <c r="G19" i="12"/>
  <c r="G17" i="12"/>
  <c r="G16" i="12"/>
  <c r="G15" i="12"/>
  <c r="F12" i="12"/>
  <c r="G12" i="12" l="1"/>
  <c r="G13" i="12"/>
</calcChain>
</file>

<file path=xl/sharedStrings.xml><?xml version="1.0" encoding="utf-8"?>
<sst xmlns="http://schemas.openxmlformats.org/spreadsheetml/2006/main" count="288" uniqueCount="172">
  <si>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</si>
  <si>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</si>
  <si>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соисполнители</t>
  </si>
  <si>
    <t>Код бюджетной классификации</t>
  </si>
  <si>
    <t>Расходы бюджета муниципального образования, тыс. рублей</t>
  </si>
  <si>
    <t>МП</t>
  </si>
  <si>
    <t>Пп</t>
  </si>
  <si>
    <t>ОМ</t>
  </si>
  <si>
    <t>М</t>
  </si>
  <si>
    <t>И</t>
  </si>
  <si>
    <t>ГРБС</t>
  </si>
  <si>
    <t>Рз</t>
  </si>
  <si>
    <t>Пр</t>
  </si>
  <si>
    <t>ЦС</t>
  </si>
  <si>
    <t>ВР</t>
  </si>
  <si>
    <t>Всего</t>
  </si>
  <si>
    <t>07</t>
  </si>
  <si>
    <t>1</t>
  </si>
  <si>
    <t>01</t>
  </si>
  <si>
    <t>04</t>
  </si>
  <si>
    <t>2</t>
  </si>
  <si>
    <t>06</t>
  </si>
  <si>
    <t>05</t>
  </si>
  <si>
    <t>03</t>
  </si>
  <si>
    <t>4</t>
  </si>
  <si>
    <t>5</t>
  </si>
  <si>
    <t>6</t>
  </si>
  <si>
    <t>Наименование муниципальной программы, подпрограммы</t>
  </si>
  <si>
    <t>Источник финансирования</t>
  </si>
  <si>
    <t>в том числе:</t>
  </si>
  <si>
    <t>Фактические расходы на отчетную дату</t>
  </si>
  <si>
    <t>Оценка расходов, тыс.руб.</t>
  </si>
  <si>
    <t>Наименование подпрограммы, основного мероприятия, мероприятия</t>
  </si>
  <si>
    <t>Срок выполнения плановый</t>
  </si>
  <si>
    <t>Срок выполнения фактический</t>
  </si>
  <si>
    <t>Проблемы, возникшие в ходе реализации мероприятия</t>
  </si>
  <si>
    <t>Коды аналитической программной классификации</t>
  </si>
  <si>
    <t>№ п/п</t>
  </si>
  <si>
    <t>Наименование целевого показателя (индикатора)</t>
  </si>
  <si>
    <t>Единица измерения</t>
  </si>
  <si>
    <t>Значения целевого показателя (индикатора)</t>
  </si>
  <si>
    <t>Обоснование отклонений значений целевого показателя (индикатора) на конец отчетного периода</t>
  </si>
  <si>
    <t>Вид правового акта</t>
  </si>
  <si>
    <t>Дата принятия</t>
  </si>
  <si>
    <t>Номер</t>
  </si>
  <si>
    <t>Суть изменений (краткое изложение)</t>
  </si>
  <si>
    <t>Постановление Администрации города Воткинска</t>
  </si>
  <si>
    <t>УТВЕРЖДАЮ</t>
  </si>
  <si>
    <t>Муниципальная программа, подпрограмма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</si>
  <si>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</si>
  <si>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</si>
  <si>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</si>
  <si>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</si>
  <si>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</si>
  <si>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</si>
  <si>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 xml:space="preserve">Эффективность использования средств бюджета муниципального района (городского округа) </t>
  </si>
  <si>
    <t>СПмп</t>
  </si>
  <si>
    <t>СМмп</t>
  </si>
  <si>
    <t>СРмп</t>
  </si>
  <si>
    <t>16</t>
  </si>
  <si>
    <t>0</t>
  </si>
  <si>
    <t>Вовлечение граждан, организаций в реализацию мероприятий в сфере формирования комфортной городской среды</t>
  </si>
  <si>
    <t>Управление капитального строительства</t>
  </si>
  <si>
    <t>Кассовые расходы, %</t>
  </si>
  <si>
    <t>Выполнение работ по благоустройству дворовых территорий многоквартирных домов в соответствии с минимальным перечнем работ</t>
  </si>
  <si>
    <t>Сдача-приемка работ по дворовым территориям, благоустраиваемым с привлечением средств федерального бюджета</t>
  </si>
  <si>
    <t>Выполнение работ по благоустройству общественных территорий в соответствии с дизайн-проектом</t>
  </si>
  <si>
    <t>Сдача-приемка работ по общественным территориям, благоустраиваемым с привлечением средств федерального бюджета</t>
  </si>
  <si>
    <t>Софинансирование мероприятий по благоустройству дворовых и общественных территорий; обсуждение территорий, подлежащих благоустройству, проведение весеннего и осеннего месячников по санитарной очистке территории города</t>
  </si>
  <si>
    <t>Организация заседаний общественной комиссии</t>
  </si>
  <si>
    <t>Публикация материалов в местных СМИ, мониторинг работы в ГИС ЖКХ</t>
  </si>
  <si>
    <t>Раскрытие информации о реализации мероприятий муниципальной программы</t>
  </si>
  <si>
    <t xml:space="preserve">факт на конец отчетного периода  </t>
  </si>
  <si>
    <t>Количество и площадь благоустроенных дворовых территорий (обеспеченных твердым покрытием, позволяющим комфортное передвижение по основным пешеходным коммуникациям в любое время года и в любую погоду, освещением, игровым оборудованием для детей возрастом до пяти лет и набором необходимой мебели, озеленением, оборудованными площадками для сбора отходов)</t>
  </si>
  <si>
    <t>проценты</t>
  </si>
  <si>
    <t>Количество общественных территорий (парки, скверы, набережные и т.д.)</t>
  </si>
  <si>
    <t>Площадь благоустроенных общественных территорий, приходящихся на 1 жителя муниципального образования</t>
  </si>
  <si>
    <t>количество проведенных мероприятий по благоустройству</t>
  </si>
  <si>
    <t>Объем финансового участия граждан, организаций в выполнении мероприятий по благоустройству дворовых территорий, общественных территорий</t>
  </si>
  <si>
    <t>Трудовое участие граждан, организаций в выполнении мероприятий по благоустройству территорий города</t>
  </si>
  <si>
    <t>Отношение фактических расходов  к оценке расходов, %</t>
  </si>
  <si>
    <t>Э мп (гр 7*гр 10)</t>
  </si>
  <si>
    <t>Эбс (гр 8/гр 9)</t>
  </si>
  <si>
    <t>Реализация мероприятий по благоустройству дворовых территорий</t>
  </si>
  <si>
    <t>Реализация мероприятий по благоустройству общественных территорий</t>
  </si>
  <si>
    <t>Информация о ходе реализации муниципальной программы с постоянной регулярностью освещаются в СМИ, интернет-сообществах.</t>
  </si>
  <si>
    <t>Форма 1</t>
  </si>
  <si>
    <r>
      <t xml:space="preserve">Ответственный исполнитель </t>
    </r>
    <r>
      <rPr>
        <u/>
        <sz val="11"/>
        <rFont val="Times New Roman"/>
        <family val="1"/>
        <charset val="204"/>
      </rPr>
      <t>Управление жилищно-коммунального хозяйства Администрации города Воткинска</t>
    </r>
  </si>
  <si>
    <t>сводная бюджетная роспись, план на 1 января отчетного года</t>
  </si>
  <si>
    <t>сводная бюджетная роспись на отчетную дату</t>
  </si>
  <si>
    <t>кассовое исполнение на отчетную дату</t>
  </si>
  <si>
    <t>к плану на 1 января отчетного года (гр15/гр13*100)</t>
  </si>
  <si>
    <t>к плану на отчетную дату (гр15/гр14*100)</t>
  </si>
  <si>
    <t>Форма 2</t>
  </si>
  <si>
    <r>
      <t xml:space="preserve">Ответственный исполнитель </t>
    </r>
    <r>
      <rPr>
        <u/>
        <sz val="10"/>
        <rFont val="Times New Roman"/>
        <family val="1"/>
        <charset val="204"/>
      </rPr>
      <t>Управление жилищно-коммунального хозяйства Администрации города Воткинска</t>
    </r>
  </si>
  <si>
    <t>Оценка расходов согласно муниципальной программе</t>
  </si>
  <si>
    <t xml:space="preserve">   средства бюджета Удмуртской Республики</t>
  </si>
  <si>
    <t xml:space="preserve">   собственные средства бюджета муниципального образования</t>
  </si>
  <si>
    <t xml:space="preserve">   средства бюджета Российской Федерации</t>
  </si>
  <si>
    <t>1) бюджет муниципального образования</t>
  </si>
  <si>
    <t>3) иные источники (ср-ва населения)</t>
  </si>
  <si>
    <t>2) средства бюджетов других уровней бюджетной системы Российской Федерации, планируемые к привлечению</t>
  </si>
  <si>
    <t>Форма 3</t>
  </si>
  <si>
    <t>Ответственный исполнитель подпрограммы, основного мероприятия, мероприятия</t>
  </si>
  <si>
    <t>Ожидаемый непосредственный результат, целевой показатель (индикатор)</t>
  </si>
  <si>
    <t>Достигнутый результат, целевой показатель (индикатор)</t>
  </si>
  <si>
    <t>Форма 4</t>
  </si>
  <si>
    <t>Форма 5</t>
  </si>
  <si>
    <t>факт на начало отчетного периода (за прошлый год)</t>
  </si>
  <si>
    <t>план на конец отчетного (текущего) года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</si>
  <si>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желательной тенденцией развития которых является снижение значений:  гр.9 = гр.7 / гр.8 .</t>
  </si>
  <si>
    <t>Относительное отклонение факта от плана*</t>
  </si>
  <si>
    <t>Темп роста к уровню прошлого года, (гр 8/гр 6*100) %**</t>
  </si>
  <si>
    <t>Форма 6</t>
  </si>
  <si>
    <t>Форма 7</t>
  </si>
  <si>
    <t>Управление ЖКХ Администрации города Воткинска</t>
  </si>
  <si>
    <t>Гредягин А.А.</t>
  </si>
  <si>
    <t>Выполнение работ в соответствии с минимальным перечнем работ по благоустройству территорий, прилегающих к многоквартирным домам, с расположенными на них объектами, предназначенными для обслуживания и эксплуатации таких домов, и элементами благоустройства этих территорий, в том числе парковками (парковочными местами), тротуарами и автомобильными дорогами, включая автомобильные дороги, образующие проезды к территориям, прилегающим к многоквартирным домам, освещение дворовых территорий, установка малых архитектурных форм (скамейки, урны для мусора)</t>
  </si>
  <si>
    <t>160F255550</t>
  </si>
  <si>
    <t>Контроль за ходом выполнения муниципальной программы, в том числе реализацией конкретных мероприятий</t>
  </si>
  <si>
    <t>Выполнение работ в соответствии с перечнем дополнительных видов работ по благоустройству дворовых территорий многоквартирных домов: оборудование детских и (или) спортивных площадок, озеленение территорий</t>
  </si>
  <si>
    <t>Мероприятия по сдаче-приемке работ по общественным территориям, благоустраиваемым с привлечением средств федерального бюджета</t>
  </si>
  <si>
    <t>Мероприятия по выполнению работ по благоустройству общественных территорий в соответствии с проектно-сметной документацией</t>
  </si>
  <si>
    <t>Выполнение работ по благоустройству дворовых территорий многоквартирных домов в соответствии с перечнем дополнительных видов работ</t>
  </si>
  <si>
    <t>Доля благоустроенных дворовых территорий многоквартирных домов от общего количества дворовых территорий (нарастающим итогом, начиная с 2018 г.)</t>
  </si>
  <si>
    <t>Единица</t>
  </si>
  <si>
    <t>Площадь благоустроенных общественных территорий (парки, скверы, набережные и т.д.)</t>
  </si>
  <si>
    <t>Кв.м</t>
  </si>
  <si>
    <t>7</t>
  </si>
  <si>
    <t>тыс. руб.</t>
  </si>
  <si>
    <t>Заместитель главы Администрации города Воткинска по архитектуре, строительству, ЖКХ и транспорту</t>
  </si>
  <si>
    <t>А.А. Гредягин</t>
  </si>
  <si>
    <t>Выполнение работ по разработке проектной документации</t>
  </si>
  <si>
    <t>Управление ЖКХ, МКУ "УКС г. Воткинска"</t>
  </si>
  <si>
    <t>Управление ЖКХ, МКУ "УКС г. Воткинска", Управление образования, Управление культуры, спорта и молодежной политики</t>
  </si>
  <si>
    <t>Управление ЖКХ, МКУ "УКС г. Воткинска", Управление архитектуры и градостроительства, Управление образования, Управление культуры, спорта и молодежной политики</t>
  </si>
  <si>
    <t>Заседания общественной комиссии проводятся регулярно, доводится информация о ходе работ.</t>
  </si>
  <si>
    <t>Управление ЖКХ</t>
  </si>
  <si>
    <t>Управление культуры, спорта и молодежной политики</t>
  </si>
  <si>
    <t>Работы по благоустройству дворовых территорий выполнены, сдача-приемка выполненных работ произведена без замечаний.</t>
  </si>
  <si>
    <t>Работы по благоустройству дворовых территорий выполнены в соответствии с дополнительным перечнем работ (согласно протоколам общих собраний собственников помещений).</t>
  </si>
  <si>
    <t>Разработка проектной документации по благоустройству общественных территорий</t>
  </si>
  <si>
    <t>3</t>
  </si>
  <si>
    <t>Работы по благоустройству дворовых территорий, включенных в адресный перечень согласно программе, завершены.</t>
  </si>
  <si>
    <t>Доля участия населения определена согласно протоколам общих собраний собственников помещений многоквартирных домов</t>
  </si>
  <si>
    <t>по состоянию на 01.01.2025</t>
  </si>
  <si>
    <t xml:space="preserve">Отчет о реализации муниципальной программы   "Формирование современной городской среды" на территории муниципального образования "Город Воткинск" </t>
  </si>
  <si>
    <t xml:space="preserve">                          "27" января 2025 г.</t>
  </si>
  <si>
    <r>
      <t xml:space="preserve">Наименование муниципальной программы </t>
    </r>
    <r>
      <rPr>
        <u/>
        <sz val="11"/>
        <rFont val="Times New Roman"/>
        <family val="1"/>
        <charset val="204"/>
      </rPr>
      <t xml:space="preserve">"Формирование современной городской среды" на территории муниципального образования "Город Воткинск" </t>
    </r>
  </si>
  <si>
    <t>Отчет об использовании бюджетных ассигнований бюджета муниципального образования "Город Воткинск" на реализацию муниципальной программы                                                                              по состоянию на 01.01.2025</t>
  </si>
  <si>
    <t xml:space="preserve">"Формирование современной городской среды" на территории муниципального образования "Город Воткинск" </t>
  </si>
  <si>
    <t xml:space="preserve">  Отчет о расходах на реализацию муниципальной программы за счет всех источников финансирования                                                                                          по состоянию на 01.01.2025</t>
  </si>
  <si>
    <r>
      <rPr>
        <sz val="10"/>
        <rFont val="Times New Roman"/>
        <family val="1"/>
        <charset val="204"/>
      </rPr>
      <t>Наименование муниципальной программы</t>
    </r>
    <r>
      <rPr>
        <b/>
        <sz val="10"/>
        <rFont val="Times New Roman"/>
        <family val="1"/>
        <charset val="204"/>
      </rPr>
      <t xml:space="preserve"> </t>
    </r>
    <r>
      <rPr>
        <u/>
        <sz val="10"/>
        <rFont val="Times New Roman"/>
        <family val="1"/>
        <charset val="204"/>
      </rPr>
      <t xml:space="preserve">"Формирование современной городской среды" на территории муниципального образования "Город Воткинск" </t>
    </r>
  </si>
  <si>
    <r>
      <rPr>
        <sz val="12"/>
        <rFont val="Times New Roman"/>
        <family val="1"/>
        <charset val="204"/>
      </rPr>
      <t>Наименование муниципальной программы</t>
    </r>
    <r>
      <rPr>
        <b/>
        <sz val="12"/>
        <rFont val="Times New Roman"/>
        <family val="1"/>
        <charset val="204"/>
      </rPr>
      <t xml:space="preserve"> </t>
    </r>
    <r>
      <rPr>
        <u/>
        <sz val="11"/>
        <rFont val="Times New Roman"/>
        <family val="1"/>
        <charset val="204"/>
      </rPr>
      <t xml:space="preserve">"Формирование современной городской среды" на территории муниципального образования "Город Воткинск" </t>
    </r>
  </si>
  <si>
    <t>Отчет о выполнении основных мероприятий муниципальной программы по состоянию на 01.01.2025</t>
  </si>
  <si>
    <t>Отчет о выполнении сводных показателей муниципальных заданий на оказание муниципальных услуг (выполнение работ)                                                              муниципальными учреждениями муниципального образования "Город Воткинск" по муниципальной программе                                                                                              по состоянию на 01.01.2025</t>
  </si>
  <si>
    <t>в 2024 году муниципальное задание не предусмотрено</t>
  </si>
  <si>
    <t>Отчет о достигнутых значениях целевых показателей (индикаторов) муниципальной программы по состоянию на 01.01.2025</t>
  </si>
  <si>
    <t>Сведения о внесенных за отчетный период изменениях в муниципальную программу по состоянию на 01.01.2025</t>
  </si>
  <si>
    <t>Результаты оценки эффективности муниципальной  программы  по состоянию на 01.01.2025</t>
  </si>
  <si>
    <r>
      <t xml:space="preserve">Наименование муниципальной программы </t>
    </r>
    <r>
      <rPr>
        <u/>
        <sz val="11"/>
        <color indexed="8"/>
        <rFont val="Times New Roman"/>
        <family val="1"/>
        <charset val="204"/>
      </rPr>
      <t>"Формирование современной городской среды" на территории муниципального образования "Город Воткинск"</t>
    </r>
  </si>
  <si>
    <t>В связи с продлением срока действия программы до 2030 года</t>
  </si>
  <si>
    <t>2018 - 2030 годы</t>
  </si>
  <si>
    <t>Управление финансов</t>
  </si>
  <si>
    <t>13</t>
  </si>
  <si>
    <t>Управление образования</t>
  </si>
  <si>
    <t>Работы по благоустройству дворовых территорий выполнены в соответствии с минимальным перечнем работ. Благоустроено 8 дворовых территорий.</t>
  </si>
  <si>
    <t xml:space="preserve">В 2024 году выполнены мероприятия по благоустройству "Богатыревского парка". </t>
  </si>
  <si>
    <t>В 2024 году выполнены мероприятия по благоустройству "Богатыревского парка". Сдача-приемка выполненных работ произведена без замечаний.</t>
  </si>
  <si>
    <t>Подготовлена проектная документация по объекту "Сила музыки и ветра".</t>
  </si>
  <si>
    <t xml:space="preserve">Софинансирование граждан по благоустройству придомовых территорий составляет от 15% до 18%. В период с 15.03.2024 по 30.04.2024 на единой федеральной платформе для онлайн-голосования za.gorodsreda.ru проводилось голосование по выбору дизайн-проекта благоустройства Богатыревского парка, планируемого к благоустройству в 2025 году. По результатам голосования наибольшее число голосов было отдано дизайн-проекту № 1. Всего в голосовании приняло участие 10125 чел.
</t>
  </si>
  <si>
    <t xml:space="preserve">Софинансирование граждан по благоустройству придомовых территорий составляет от 15% до 18%.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</si>
</sst>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4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Calibri"/>
      <family val="2"/>
    </font>
    <font>
      <b/>
      <sz val="12"/>
      <name val="Calibri"/>
      <family val="2"/>
      <charset val="204"/>
    </font>
    <font>
      <b/>
      <sz val="11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29">
    <xf numFmtId="0" fontId="0" fillId="0" borderId="0" xfId="0"/>
    <xf numFmtId="0" fontId="1" fillId="0" borderId="0" xfId="0" applyFont="1" applyFill="1"/>
    <xf numFmtId="0" fontId="2" fillId="0" borderId="0" xfId="0" applyFont="1"/>
    <xf numFmtId="49" fontId="0" fillId="0" borderId="0" xfId="0" applyNumberFormat="1"/>
    <xf numFmtId="0" fontId="21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0" fontId="17" fillId="0" borderId="2" xfId="1" applyFont="1" applyBorder="1" applyAlignment="1">
      <alignment vertical="center" wrapText="1"/>
    </xf>
    <xf numFmtId="0" fontId="17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8" fillId="0" borderId="0" xfId="0" applyFont="1"/>
    <xf numFmtId="0" fontId="17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0" fillId="0" borderId="0" xfId="0" applyBorder="1"/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/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6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36" fillId="0" borderId="0" xfId="0" applyFont="1"/>
    <xf numFmtId="0" fontId="38" fillId="0" borderId="0" xfId="0" applyFont="1"/>
    <xf numFmtId="0" fontId="8" fillId="0" borderId="9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3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 wrapText="1"/>
    </xf>
    <xf numFmtId="49" fontId="32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2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34" fillId="0" borderId="1" xfId="0" applyFont="1" applyFill="1" applyBorder="1" applyAlignment="1">
      <alignment horizontal="left" wrapText="1"/>
    </xf>
    <xf numFmtId="0" fontId="34" fillId="0" borderId="1" xfId="0" applyFont="1" applyFill="1" applyBorder="1" applyAlignment="1">
      <alignment wrapText="1"/>
    </xf>
    <xf numFmtId="0" fontId="28" fillId="0" borderId="0" xfId="0" applyFont="1" applyFill="1" applyAlignment="1">
      <alignment horizont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49" fontId="7" fillId="0" borderId="3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16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2" fontId="33" fillId="0" borderId="1" xfId="0" applyNumberFormat="1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3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center" vertical="center"/>
    </xf>
    <xf numFmtId="0" fontId="0" fillId="0" borderId="2" xfId="0" applyFill="1" applyBorder="1"/>
    <xf numFmtId="49" fontId="3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1" applyFont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49" fontId="34" fillId="0" borderId="3" xfId="0" applyNumberFormat="1" applyFont="1" applyFill="1" applyBorder="1" applyAlignment="1">
      <alignment horizontal="center" vertical="center"/>
    </xf>
    <xf numFmtId="49" fontId="34" fillId="0" borderId="5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27" fillId="0" borderId="2" xfId="0" applyFont="1" applyFill="1" applyBorder="1" applyAlignment="1">
      <alignment wrapText="1"/>
    </xf>
    <xf numFmtId="0" fontId="28" fillId="0" borderId="2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 wrapTex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/>
    <xf numFmtId="0" fontId="19" fillId="0" borderId="5" xfId="0" applyFont="1" applyFill="1" applyBorder="1"/>
    <xf numFmtId="0" fontId="1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F1" workbookViewId="0">
      <selection activeCell="P14" sqref="P14"/>
    </sheetView>
  </sheetViews>
  <sheetFormatPr defaultRowHeight="15" x14ac:dyDescent="0.25"/>
  <cols>
    <col min="1" max="5" width="3.28515625" hidden="1" customWidth="1"/>
    <col min="6" max="6" width="31.85546875" customWidth="1"/>
    <col min="7" max="7" width="13.42578125" customWidth="1"/>
    <col min="8" max="8" width="5.42578125" customWidth="1"/>
    <col min="9" max="10" width="4" customWidth="1"/>
    <col min="11" max="11" width="6.42578125" customWidth="1"/>
    <col min="12" max="12" width="4.5703125" customWidth="1"/>
    <col min="13" max="13" width="9" customWidth="1"/>
    <col min="14" max="14" width="9.42578125" customWidth="1"/>
    <col min="15" max="15" width="14.28515625" customWidth="1"/>
    <col min="16" max="16" width="9.5703125" customWidth="1"/>
    <col min="17" max="17" width="18.42578125" customWidth="1"/>
  </cols>
  <sheetData>
    <row r="1" spans="1:18" ht="3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32" t="s">
        <v>47</v>
      </c>
      <c r="P1" s="133"/>
      <c r="Q1" s="133"/>
      <c r="R1" s="11"/>
    </row>
    <row r="2" spans="1:18" ht="47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134" t="s">
        <v>130</v>
      </c>
      <c r="P2" s="135"/>
      <c r="Q2" s="135"/>
      <c r="R2" s="135"/>
    </row>
    <row r="3" spans="1:18" ht="18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7"/>
      <c r="P3" s="7"/>
      <c r="Q3" s="12" t="s">
        <v>131</v>
      </c>
      <c r="R3" s="12"/>
    </row>
    <row r="4" spans="1:18" ht="18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O4" s="136" t="s">
        <v>147</v>
      </c>
      <c r="P4" s="136"/>
      <c r="Q4" s="136"/>
      <c r="R4" s="136"/>
    </row>
    <row r="5" spans="1:18" ht="52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7"/>
      <c r="O5" s="27"/>
      <c r="P5" s="1"/>
      <c r="Q5" s="1"/>
    </row>
    <row r="6" spans="1:18" ht="39.75" customHeight="1" x14ac:dyDescent="0.25">
      <c r="A6" s="137" t="s">
        <v>146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</row>
    <row r="7" spans="1:18" ht="17.45" customHeight="1" x14ac:dyDescent="0.25">
      <c r="A7" s="137" t="s">
        <v>145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</row>
    <row r="8" spans="1:18" ht="13.9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</sheetData>
  <mergeCells count="5">
    <mergeCell ref="O1:Q1"/>
    <mergeCell ref="O2:R2"/>
    <mergeCell ref="O4:R4"/>
    <mergeCell ref="A6:Q6"/>
    <mergeCell ref="A7:Q7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29"/>
  <sheetViews>
    <sheetView workbookViewId="0">
      <selection activeCell="N11" sqref="N11"/>
    </sheetView>
  </sheetViews>
  <sheetFormatPr defaultRowHeight="15" x14ac:dyDescent="0.25"/>
  <cols>
    <col min="1" max="1" width="3.42578125" customWidth="1"/>
    <col min="2" max="2" width="4" style="3" customWidth="1"/>
    <col min="3" max="3" width="3.28515625" style="3" customWidth="1"/>
    <col min="4" max="4" width="3.5703125" customWidth="1"/>
    <col min="5" max="5" width="3.140625" customWidth="1"/>
    <col min="6" max="6" width="3" customWidth="1"/>
    <col min="7" max="7" width="37.28515625" customWidth="1"/>
    <col min="8" max="8" width="18.85546875" customWidth="1"/>
    <col min="9" max="9" width="6.140625" customWidth="1"/>
    <col min="10" max="11" width="4.140625" customWidth="1"/>
    <col min="12" max="12" width="11.42578125" customWidth="1"/>
    <col min="13" max="13" width="6.28515625" customWidth="1"/>
    <col min="14" max="14" width="13.42578125" customWidth="1"/>
    <col min="15" max="15" width="13.5703125" customWidth="1"/>
    <col min="16" max="16" width="15.28515625" customWidth="1"/>
    <col min="17" max="17" width="12.85546875" customWidth="1"/>
    <col min="18" max="18" width="14.5703125" customWidth="1"/>
  </cols>
  <sheetData>
    <row r="2" spans="2:18" s="10" customFormat="1" ht="19.899999999999999" customHeight="1" x14ac:dyDescent="0.2">
      <c r="B2" s="8"/>
      <c r="C2" s="9"/>
      <c r="D2" s="9"/>
      <c r="E2" s="9"/>
      <c r="F2" s="9"/>
      <c r="G2" s="9"/>
      <c r="H2" s="143"/>
      <c r="I2" s="143"/>
      <c r="J2" s="143"/>
      <c r="K2" s="143"/>
      <c r="L2" s="143"/>
      <c r="M2" s="143"/>
      <c r="N2" s="9"/>
      <c r="O2" s="9"/>
      <c r="P2" s="9"/>
      <c r="Q2" s="9"/>
      <c r="R2" s="9" t="s">
        <v>86</v>
      </c>
    </row>
    <row r="3" spans="2:18" s="10" customFormat="1" ht="40.9" customHeight="1" x14ac:dyDescent="0.2">
      <c r="B3" s="144" t="s">
        <v>149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2:18" s="10" customFormat="1" ht="17.45" customHeight="1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2:18" s="10" customFormat="1" ht="17.45" customHeight="1" x14ac:dyDescent="0.2">
      <c r="B5" s="149" t="s">
        <v>148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2:18" s="10" customFormat="1" ht="19.149999999999999" customHeight="1" x14ac:dyDescent="0.2">
      <c r="B6" s="149" t="s">
        <v>87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</row>
    <row r="7" spans="2:18" ht="14.1" customHeight="1" x14ac:dyDescent="0.25">
      <c r="B7" s="43"/>
      <c r="C7" s="43"/>
      <c r="D7" s="1"/>
      <c r="E7" s="1"/>
      <c r="F7" s="44"/>
      <c r="G7" s="44"/>
      <c r="H7" s="44"/>
      <c r="I7" s="44"/>
      <c r="J7" s="44"/>
      <c r="K7" s="44"/>
      <c r="L7" s="44"/>
      <c r="M7" s="44"/>
      <c r="N7" s="44"/>
      <c r="O7" s="5"/>
      <c r="P7" s="5"/>
      <c r="Q7" s="5"/>
      <c r="R7" s="5"/>
    </row>
    <row r="8" spans="2:18" ht="36.75" customHeight="1" x14ac:dyDescent="0.25">
      <c r="B8" s="148" t="s">
        <v>0</v>
      </c>
      <c r="C8" s="148"/>
      <c r="D8" s="148"/>
      <c r="E8" s="148"/>
      <c r="F8" s="148"/>
      <c r="G8" s="148" t="s">
        <v>1</v>
      </c>
      <c r="H8" s="148" t="s">
        <v>2</v>
      </c>
      <c r="I8" s="148" t="s">
        <v>3</v>
      </c>
      <c r="J8" s="148"/>
      <c r="K8" s="148"/>
      <c r="L8" s="148"/>
      <c r="M8" s="148"/>
      <c r="N8" s="145" t="s">
        <v>4</v>
      </c>
      <c r="O8" s="146"/>
      <c r="P8" s="147"/>
      <c r="Q8" s="145" t="s">
        <v>63</v>
      </c>
      <c r="R8" s="147"/>
    </row>
    <row r="9" spans="2:18" ht="66.75" customHeight="1" x14ac:dyDescent="0.25">
      <c r="B9" s="45" t="s">
        <v>5</v>
      </c>
      <c r="C9" s="45" t="s">
        <v>6</v>
      </c>
      <c r="D9" s="46" t="s">
        <v>7</v>
      </c>
      <c r="E9" s="46" t="s">
        <v>8</v>
      </c>
      <c r="F9" s="46" t="s">
        <v>9</v>
      </c>
      <c r="G9" s="148"/>
      <c r="H9" s="148"/>
      <c r="I9" s="46" t="s">
        <v>10</v>
      </c>
      <c r="J9" s="46" t="s">
        <v>11</v>
      </c>
      <c r="K9" s="46" t="s">
        <v>12</v>
      </c>
      <c r="L9" s="46" t="s">
        <v>13</v>
      </c>
      <c r="M9" s="46" t="s">
        <v>14</v>
      </c>
      <c r="N9" s="46" t="s">
        <v>88</v>
      </c>
      <c r="O9" s="46" t="s">
        <v>89</v>
      </c>
      <c r="P9" s="46" t="s">
        <v>90</v>
      </c>
      <c r="Q9" s="46" t="s">
        <v>91</v>
      </c>
      <c r="R9" s="46" t="s">
        <v>92</v>
      </c>
    </row>
    <row r="10" spans="2:18" ht="16.5" customHeight="1" x14ac:dyDescent="0.25">
      <c r="B10" s="47" t="s">
        <v>17</v>
      </c>
      <c r="C10" s="47" t="s">
        <v>20</v>
      </c>
      <c r="D10" s="48">
        <v>3</v>
      </c>
      <c r="E10" s="48">
        <v>4</v>
      </c>
      <c r="F10" s="48">
        <v>5</v>
      </c>
      <c r="G10" s="48">
        <v>6</v>
      </c>
      <c r="H10" s="49">
        <v>7</v>
      </c>
      <c r="I10" s="49">
        <v>8</v>
      </c>
      <c r="J10" s="49">
        <v>9</v>
      </c>
      <c r="K10" s="49">
        <v>10</v>
      </c>
      <c r="L10" s="49">
        <v>11</v>
      </c>
      <c r="M10" s="49">
        <v>12</v>
      </c>
      <c r="N10" s="49">
        <v>13</v>
      </c>
      <c r="O10" s="49">
        <v>14</v>
      </c>
      <c r="P10" s="49">
        <v>15</v>
      </c>
      <c r="Q10" s="49">
        <v>16</v>
      </c>
      <c r="R10" s="49">
        <v>17</v>
      </c>
    </row>
    <row r="11" spans="2:18" s="5" customFormat="1" ht="20.25" customHeight="1" x14ac:dyDescent="0.25">
      <c r="B11" s="139">
        <v>16</v>
      </c>
      <c r="C11" s="141" t="s">
        <v>60</v>
      </c>
      <c r="D11" s="152"/>
      <c r="E11" s="152"/>
      <c r="F11" s="152"/>
      <c r="G11" s="154" t="s">
        <v>150</v>
      </c>
      <c r="H11" s="50" t="s">
        <v>15</v>
      </c>
      <c r="I11" s="46"/>
      <c r="J11" s="46"/>
      <c r="K11" s="46"/>
      <c r="L11" s="113"/>
      <c r="M11" s="113"/>
      <c r="N11" s="127">
        <f>N12+N13+N14+N15</f>
        <v>34904.870000000003</v>
      </c>
      <c r="O11" s="127">
        <f>O12+O13+O14+O15</f>
        <v>118253.75999999999</v>
      </c>
      <c r="P11" s="127">
        <f>P12+P13+P14+P15</f>
        <v>105907.72</v>
      </c>
      <c r="Q11" s="51">
        <f>P11/N11*100</f>
        <v>303.41817631751667</v>
      </c>
      <c r="R11" s="51">
        <f>P11/O11*100</f>
        <v>89.559706177630218</v>
      </c>
    </row>
    <row r="12" spans="2:18" s="5" customFormat="1" ht="20.25" customHeight="1" x14ac:dyDescent="0.25">
      <c r="B12" s="140"/>
      <c r="C12" s="142"/>
      <c r="D12" s="153"/>
      <c r="E12" s="153"/>
      <c r="F12" s="153"/>
      <c r="G12" s="155"/>
      <c r="H12" s="64" t="s">
        <v>137</v>
      </c>
      <c r="I12" s="107">
        <v>935</v>
      </c>
      <c r="J12" s="107"/>
      <c r="K12" s="107"/>
      <c r="L12" s="113"/>
      <c r="M12" s="113"/>
      <c r="N12" s="127">
        <f>N16+N18+N28</f>
        <v>32904.870000000003</v>
      </c>
      <c r="O12" s="127">
        <f t="shared" ref="O12:P12" si="0">O16+O18+O28</f>
        <v>27128.32</v>
      </c>
      <c r="P12" s="127">
        <f t="shared" si="0"/>
        <v>22259.99</v>
      </c>
      <c r="Q12" s="51">
        <f t="shared" ref="Q12:Q28" si="1">P12/N12*100</f>
        <v>67.649530297490927</v>
      </c>
      <c r="R12" s="51">
        <f t="shared" ref="R12:R28" si="2">P12/O12*100</f>
        <v>82.05443610219875</v>
      </c>
    </row>
    <row r="13" spans="2:18" s="5" customFormat="1" ht="30.75" customHeight="1" x14ac:dyDescent="0.25">
      <c r="B13" s="140"/>
      <c r="C13" s="142"/>
      <c r="D13" s="153"/>
      <c r="E13" s="153"/>
      <c r="F13" s="153"/>
      <c r="G13" s="155"/>
      <c r="H13" s="64" t="s">
        <v>138</v>
      </c>
      <c r="I13" s="107">
        <v>938</v>
      </c>
      <c r="J13" s="107"/>
      <c r="K13" s="107"/>
      <c r="L13" s="113"/>
      <c r="M13" s="113"/>
      <c r="N13" s="127">
        <f>N20</f>
        <v>0</v>
      </c>
      <c r="O13" s="127">
        <f t="shared" ref="O13:P13" si="3">O20</f>
        <v>84304.2</v>
      </c>
      <c r="P13" s="127">
        <f t="shared" si="3"/>
        <v>76826.489999999991</v>
      </c>
      <c r="Q13" s="51">
        <v>0</v>
      </c>
      <c r="R13" s="51">
        <f t="shared" si="2"/>
        <v>91.13008604553508</v>
      </c>
    </row>
    <row r="14" spans="2:18" s="5" customFormat="1" ht="30.75" customHeight="1" x14ac:dyDescent="0.25">
      <c r="B14" s="140"/>
      <c r="C14" s="142"/>
      <c r="D14" s="153"/>
      <c r="E14" s="153"/>
      <c r="F14" s="153"/>
      <c r="G14" s="155"/>
      <c r="H14" s="64" t="s">
        <v>163</v>
      </c>
      <c r="I14" s="122">
        <v>933</v>
      </c>
      <c r="J14" s="122"/>
      <c r="K14" s="122"/>
      <c r="L14" s="122"/>
      <c r="M14" s="122"/>
      <c r="N14" s="127">
        <f>N21</f>
        <v>2000</v>
      </c>
      <c r="O14" s="127">
        <v>0</v>
      </c>
      <c r="P14" s="127">
        <v>0</v>
      </c>
      <c r="Q14" s="51">
        <f t="shared" si="1"/>
        <v>0</v>
      </c>
      <c r="R14" s="51">
        <v>0</v>
      </c>
    </row>
    <row r="15" spans="2:18" s="5" customFormat="1" ht="30.75" customHeight="1" x14ac:dyDescent="0.25">
      <c r="B15" s="140"/>
      <c r="C15" s="142"/>
      <c r="D15" s="153"/>
      <c r="E15" s="153"/>
      <c r="F15" s="153"/>
      <c r="G15" s="155"/>
      <c r="H15" s="64" t="s">
        <v>165</v>
      </c>
      <c r="I15" s="122">
        <v>941</v>
      </c>
      <c r="J15" s="122"/>
      <c r="K15" s="122"/>
      <c r="L15" s="122"/>
      <c r="M15" s="122"/>
      <c r="N15" s="127">
        <f>N19</f>
        <v>0</v>
      </c>
      <c r="O15" s="127">
        <f t="shared" ref="O15:P15" si="4">O19</f>
        <v>6821.24</v>
      </c>
      <c r="P15" s="127">
        <f t="shared" si="4"/>
        <v>6821.24</v>
      </c>
      <c r="Q15" s="51">
        <v>0</v>
      </c>
      <c r="R15" s="51">
        <f t="shared" si="2"/>
        <v>100</v>
      </c>
    </row>
    <row r="16" spans="2:18" s="5" customFormat="1" ht="26.25" customHeight="1" x14ac:dyDescent="0.25">
      <c r="B16" s="53">
        <v>16</v>
      </c>
      <c r="C16" s="53">
        <v>0</v>
      </c>
      <c r="D16" s="54" t="s">
        <v>18</v>
      </c>
      <c r="E16" s="55"/>
      <c r="F16" s="55"/>
      <c r="G16" s="56" t="s">
        <v>83</v>
      </c>
      <c r="H16" s="28" t="s">
        <v>137</v>
      </c>
      <c r="I16" s="52">
        <v>935</v>
      </c>
      <c r="J16" s="46"/>
      <c r="K16" s="46"/>
      <c r="L16" s="113"/>
      <c r="M16" s="113"/>
      <c r="N16" s="127">
        <f>N17</f>
        <v>25033.07</v>
      </c>
      <c r="O16" s="127">
        <f t="shared" ref="O16:P16" si="5">O17</f>
        <v>15903.67</v>
      </c>
      <c r="P16" s="127">
        <f t="shared" si="5"/>
        <v>15903.67</v>
      </c>
      <c r="Q16" s="51">
        <f t="shared" si="1"/>
        <v>63.530641667202623</v>
      </c>
      <c r="R16" s="51">
        <f t="shared" si="2"/>
        <v>100</v>
      </c>
    </row>
    <row r="17" spans="1:18" s="5" customFormat="1" ht="154.5" customHeight="1" x14ac:dyDescent="0.25">
      <c r="B17" s="114">
        <v>16</v>
      </c>
      <c r="C17" s="115" t="s">
        <v>60</v>
      </c>
      <c r="D17" s="115" t="s">
        <v>18</v>
      </c>
      <c r="E17" s="115">
        <v>1</v>
      </c>
      <c r="F17" s="116"/>
      <c r="G17" s="118" t="s">
        <v>117</v>
      </c>
      <c r="H17" s="64" t="s">
        <v>137</v>
      </c>
      <c r="I17" s="52">
        <v>935</v>
      </c>
      <c r="J17" s="45" t="s">
        <v>22</v>
      </c>
      <c r="K17" s="45" t="s">
        <v>23</v>
      </c>
      <c r="L17" s="57" t="s">
        <v>118</v>
      </c>
      <c r="M17" s="57">
        <v>244</v>
      </c>
      <c r="N17" s="128">
        <v>25033.07</v>
      </c>
      <c r="O17" s="128">
        <v>15903.67</v>
      </c>
      <c r="P17" s="128">
        <v>15903.67</v>
      </c>
      <c r="Q17" s="51">
        <f t="shared" si="1"/>
        <v>63.530641667202623</v>
      </c>
      <c r="R17" s="51">
        <f t="shared" si="2"/>
        <v>100</v>
      </c>
    </row>
    <row r="18" spans="1:18" s="5" customFormat="1" ht="32.450000000000003" customHeight="1" x14ac:dyDescent="0.25">
      <c r="B18" s="160" t="s">
        <v>59</v>
      </c>
      <c r="C18" s="162" t="s">
        <v>60</v>
      </c>
      <c r="D18" s="162" t="s">
        <v>19</v>
      </c>
      <c r="E18" s="162"/>
      <c r="F18" s="164"/>
      <c r="G18" s="166" t="s">
        <v>84</v>
      </c>
      <c r="H18" s="64" t="s">
        <v>137</v>
      </c>
      <c r="I18" s="52">
        <v>935</v>
      </c>
      <c r="J18" s="45"/>
      <c r="K18" s="45"/>
      <c r="L18" s="57"/>
      <c r="M18" s="57"/>
      <c r="N18" s="128">
        <f>N22+N27</f>
        <v>1.2</v>
      </c>
      <c r="O18" s="128">
        <f>O22+O27</f>
        <v>3354.0499999999997</v>
      </c>
      <c r="P18" s="128">
        <f>P22+P27</f>
        <v>3352.85</v>
      </c>
      <c r="Q18" s="51">
        <f t="shared" si="1"/>
        <v>279404.16666666663</v>
      </c>
      <c r="R18" s="51">
        <f t="shared" si="2"/>
        <v>99.964222358044751</v>
      </c>
    </row>
    <row r="19" spans="1:18" s="5" customFormat="1" ht="32.450000000000003" customHeight="1" x14ac:dyDescent="0.25">
      <c r="B19" s="161"/>
      <c r="C19" s="163"/>
      <c r="D19" s="163"/>
      <c r="E19" s="163"/>
      <c r="F19" s="165"/>
      <c r="G19" s="167"/>
      <c r="H19" s="64" t="s">
        <v>165</v>
      </c>
      <c r="I19" s="52">
        <v>941</v>
      </c>
      <c r="J19" s="45"/>
      <c r="K19" s="45"/>
      <c r="L19" s="57"/>
      <c r="M19" s="57"/>
      <c r="N19" s="128">
        <f>N23</f>
        <v>0</v>
      </c>
      <c r="O19" s="128">
        <f>O23</f>
        <v>6821.24</v>
      </c>
      <c r="P19" s="128">
        <f>P23</f>
        <v>6821.24</v>
      </c>
      <c r="Q19" s="51">
        <v>0</v>
      </c>
      <c r="R19" s="51">
        <f t="shared" si="2"/>
        <v>100</v>
      </c>
    </row>
    <row r="20" spans="1:18" s="5" customFormat="1" ht="32.450000000000003" customHeight="1" x14ac:dyDescent="0.25">
      <c r="B20" s="161"/>
      <c r="C20" s="163"/>
      <c r="D20" s="163"/>
      <c r="E20" s="163"/>
      <c r="F20" s="165"/>
      <c r="G20" s="167"/>
      <c r="H20" s="64" t="s">
        <v>138</v>
      </c>
      <c r="I20" s="52">
        <v>938</v>
      </c>
      <c r="J20" s="45"/>
      <c r="K20" s="45"/>
      <c r="L20" s="57"/>
      <c r="M20" s="57"/>
      <c r="N20" s="128">
        <f>N24+N25</f>
        <v>0</v>
      </c>
      <c r="O20" s="128">
        <f t="shared" ref="O20:P20" si="6">O24+O25</f>
        <v>84304.2</v>
      </c>
      <c r="P20" s="128">
        <f t="shared" si="6"/>
        <v>76826.489999999991</v>
      </c>
      <c r="Q20" s="51">
        <v>0</v>
      </c>
      <c r="R20" s="51">
        <f t="shared" si="2"/>
        <v>91.13008604553508</v>
      </c>
    </row>
    <row r="21" spans="1:18" s="5" customFormat="1" ht="32.450000000000003" customHeight="1" x14ac:dyDescent="0.25">
      <c r="B21" s="161"/>
      <c r="C21" s="163"/>
      <c r="D21" s="163"/>
      <c r="E21" s="163"/>
      <c r="F21" s="165"/>
      <c r="G21" s="167"/>
      <c r="H21" s="64" t="s">
        <v>163</v>
      </c>
      <c r="I21" s="52">
        <v>933</v>
      </c>
      <c r="J21" s="45"/>
      <c r="K21" s="45"/>
      <c r="L21" s="57"/>
      <c r="M21" s="57"/>
      <c r="N21" s="128">
        <f>N26</f>
        <v>2000</v>
      </c>
      <c r="O21" s="128">
        <f t="shared" ref="O21:P21" si="7">O26</f>
        <v>0</v>
      </c>
      <c r="P21" s="128">
        <f t="shared" si="7"/>
        <v>0</v>
      </c>
      <c r="Q21" s="51">
        <f t="shared" si="1"/>
        <v>0</v>
      </c>
      <c r="R21" s="51">
        <v>0</v>
      </c>
    </row>
    <row r="22" spans="1:18" s="5" customFormat="1" ht="26.25" customHeight="1" x14ac:dyDescent="0.25">
      <c r="A22" s="21"/>
      <c r="B22" s="162" t="s">
        <v>59</v>
      </c>
      <c r="C22" s="162" t="s">
        <v>60</v>
      </c>
      <c r="D22" s="162" t="s">
        <v>19</v>
      </c>
      <c r="E22" s="162" t="s">
        <v>17</v>
      </c>
      <c r="F22" s="164"/>
      <c r="G22" s="170" t="s">
        <v>66</v>
      </c>
      <c r="H22" s="64" t="s">
        <v>137</v>
      </c>
      <c r="I22" s="52">
        <v>935</v>
      </c>
      <c r="J22" s="61" t="s">
        <v>22</v>
      </c>
      <c r="K22" s="126" t="s">
        <v>23</v>
      </c>
      <c r="L22" s="57">
        <v>1600462380</v>
      </c>
      <c r="M22" s="57">
        <v>244</v>
      </c>
      <c r="N22" s="128">
        <v>1.2</v>
      </c>
      <c r="O22" s="128">
        <v>1.2</v>
      </c>
      <c r="P22" s="128">
        <v>0</v>
      </c>
      <c r="Q22" s="51">
        <f t="shared" si="1"/>
        <v>0</v>
      </c>
      <c r="R22" s="51">
        <f t="shared" si="2"/>
        <v>0</v>
      </c>
    </row>
    <row r="23" spans="1:18" s="5" customFormat="1" ht="26.25" customHeight="1" x14ac:dyDescent="0.25">
      <c r="A23" s="21"/>
      <c r="B23" s="163"/>
      <c r="C23" s="163"/>
      <c r="D23" s="163"/>
      <c r="E23" s="163"/>
      <c r="F23" s="165"/>
      <c r="G23" s="171"/>
      <c r="H23" s="64" t="s">
        <v>165</v>
      </c>
      <c r="I23" s="52">
        <v>941</v>
      </c>
      <c r="J23" s="61" t="s">
        <v>22</v>
      </c>
      <c r="K23" s="126" t="s">
        <v>23</v>
      </c>
      <c r="L23" s="57" t="s">
        <v>118</v>
      </c>
      <c r="M23" s="57">
        <v>244</v>
      </c>
      <c r="N23" s="128">
        <v>0</v>
      </c>
      <c r="O23" s="128">
        <v>6821.24</v>
      </c>
      <c r="P23" s="128">
        <v>6821.24</v>
      </c>
      <c r="Q23" s="51">
        <v>0</v>
      </c>
      <c r="R23" s="51">
        <f t="shared" si="2"/>
        <v>100</v>
      </c>
    </row>
    <row r="24" spans="1:18" s="5" customFormat="1" ht="37.5" customHeight="1" x14ac:dyDescent="0.25">
      <c r="A24" s="21"/>
      <c r="B24" s="163"/>
      <c r="C24" s="163"/>
      <c r="D24" s="163"/>
      <c r="E24" s="163"/>
      <c r="F24" s="165"/>
      <c r="G24" s="171"/>
      <c r="H24" s="166" t="s">
        <v>138</v>
      </c>
      <c r="I24" s="174">
        <v>938</v>
      </c>
      <c r="J24" s="150" t="s">
        <v>22</v>
      </c>
      <c r="K24" s="158" t="s">
        <v>23</v>
      </c>
      <c r="L24" s="57">
        <v>1600462380</v>
      </c>
      <c r="M24" s="57">
        <v>622</v>
      </c>
      <c r="N24" s="128">
        <v>0</v>
      </c>
      <c r="O24" s="128">
        <v>4304.2</v>
      </c>
      <c r="P24" s="128">
        <v>4304.2</v>
      </c>
      <c r="Q24" s="51">
        <v>0</v>
      </c>
      <c r="R24" s="51">
        <f t="shared" si="2"/>
        <v>100</v>
      </c>
    </row>
    <row r="25" spans="1:18" s="5" customFormat="1" ht="26.25" customHeight="1" x14ac:dyDescent="0.25">
      <c r="A25" s="125"/>
      <c r="B25" s="168"/>
      <c r="C25" s="168"/>
      <c r="D25" s="168"/>
      <c r="E25" s="168"/>
      <c r="F25" s="169"/>
      <c r="G25" s="172"/>
      <c r="H25" s="173"/>
      <c r="I25" s="175"/>
      <c r="J25" s="151"/>
      <c r="K25" s="159"/>
      <c r="L25" s="57">
        <v>1600400310</v>
      </c>
      <c r="M25" s="57">
        <v>622</v>
      </c>
      <c r="N25" s="128">
        <v>0</v>
      </c>
      <c r="O25" s="128">
        <v>80000</v>
      </c>
      <c r="P25" s="128">
        <v>72522.289999999994</v>
      </c>
      <c r="Q25" s="51">
        <v>0</v>
      </c>
      <c r="R25" s="51">
        <f t="shared" si="2"/>
        <v>90.652862499999983</v>
      </c>
    </row>
    <row r="26" spans="1:18" s="5" customFormat="1" ht="26.25" customHeight="1" x14ac:dyDescent="0.25">
      <c r="B26" s="162" t="s">
        <v>59</v>
      </c>
      <c r="C26" s="162" t="s">
        <v>60</v>
      </c>
      <c r="D26" s="162" t="s">
        <v>19</v>
      </c>
      <c r="E26" s="162" t="s">
        <v>142</v>
      </c>
      <c r="F26" s="164"/>
      <c r="G26" s="156" t="s">
        <v>141</v>
      </c>
      <c r="H26" s="110" t="s">
        <v>163</v>
      </c>
      <c r="I26" s="112">
        <v>933</v>
      </c>
      <c r="J26" s="111" t="s">
        <v>18</v>
      </c>
      <c r="K26" s="109" t="s">
        <v>164</v>
      </c>
      <c r="L26" s="124">
        <v>1600460170</v>
      </c>
      <c r="M26" s="124">
        <v>244</v>
      </c>
      <c r="N26" s="128">
        <v>2000</v>
      </c>
      <c r="O26" s="128">
        <v>0</v>
      </c>
      <c r="P26" s="128">
        <v>0</v>
      </c>
      <c r="Q26" s="51">
        <f t="shared" si="1"/>
        <v>0</v>
      </c>
      <c r="R26" s="51">
        <v>0</v>
      </c>
    </row>
    <row r="27" spans="1:18" s="5" customFormat="1" ht="26.25" customHeight="1" x14ac:dyDescent="0.25">
      <c r="B27" s="168"/>
      <c r="C27" s="168"/>
      <c r="D27" s="168"/>
      <c r="E27" s="168"/>
      <c r="F27" s="169"/>
      <c r="G27" s="157"/>
      <c r="H27" s="119" t="s">
        <v>137</v>
      </c>
      <c r="I27" s="121">
        <v>935</v>
      </c>
      <c r="J27" s="120" t="s">
        <v>22</v>
      </c>
      <c r="K27" s="117" t="s">
        <v>23</v>
      </c>
      <c r="L27" s="124">
        <v>1600460170</v>
      </c>
      <c r="M27" s="124">
        <v>244</v>
      </c>
      <c r="N27" s="128">
        <v>0</v>
      </c>
      <c r="O27" s="128">
        <v>3352.85</v>
      </c>
      <c r="P27" s="128">
        <v>3352.85</v>
      </c>
      <c r="Q27" s="51">
        <v>0</v>
      </c>
      <c r="R27" s="51">
        <f t="shared" si="2"/>
        <v>100</v>
      </c>
    </row>
    <row r="28" spans="1:18" s="5" customFormat="1" ht="35.25" customHeight="1" x14ac:dyDescent="0.25">
      <c r="B28" s="58" t="s">
        <v>59</v>
      </c>
      <c r="C28" s="59" t="s">
        <v>60</v>
      </c>
      <c r="D28" s="59" t="s">
        <v>22</v>
      </c>
      <c r="E28" s="59"/>
      <c r="F28" s="59"/>
      <c r="G28" s="60" t="s">
        <v>61</v>
      </c>
      <c r="H28" s="28" t="s">
        <v>62</v>
      </c>
      <c r="I28" s="52">
        <v>935</v>
      </c>
      <c r="J28" s="61" t="s">
        <v>22</v>
      </c>
      <c r="K28" s="61" t="s">
        <v>23</v>
      </c>
      <c r="L28" s="57">
        <v>1600563300</v>
      </c>
      <c r="M28" s="52">
        <v>244</v>
      </c>
      <c r="N28" s="128">
        <v>7870.6</v>
      </c>
      <c r="O28" s="128">
        <v>7870.6</v>
      </c>
      <c r="P28" s="128">
        <v>3003.47</v>
      </c>
      <c r="Q28" s="51">
        <f t="shared" si="1"/>
        <v>38.160623078291358</v>
      </c>
      <c r="R28" s="51">
        <f t="shared" si="2"/>
        <v>38.160623078291358</v>
      </c>
    </row>
    <row r="29" spans="1:18" x14ac:dyDescent="0.25">
      <c r="N29" s="5"/>
      <c r="O29" s="5"/>
      <c r="P29" s="5"/>
      <c r="Q29" s="5"/>
    </row>
  </sheetData>
  <mergeCells count="38">
    <mergeCell ref="B26:B27"/>
    <mergeCell ref="C26:C27"/>
    <mergeCell ref="D26:D27"/>
    <mergeCell ref="E26:E27"/>
    <mergeCell ref="F26:F27"/>
    <mergeCell ref="G26:G27"/>
    <mergeCell ref="K24:K25"/>
    <mergeCell ref="B18:B21"/>
    <mergeCell ref="C18:C21"/>
    <mergeCell ref="D18:D21"/>
    <mergeCell ref="E18:E21"/>
    <mergeCell ref="F18:F21"/>
    <mergeCell ref="G18:G21"/>
    <mergeCell ref="B22:B25"/>
    <mergeCell ref="C22:C25"/>
    <mergeCell ref="D22:D25"/>
    <mergeCell ref="E22:E25"/>
    <mergeCell ref="F22:F25"/>
    <mergeCell ref="G22:G25"/>
    <mergeCell ref="H24:H25"/>
    <mergeCell ref="I24:I25"/>
    <mergeCell ref="J24:J25"/>
    <mergeCell ref="D11:D15"/>
    <mergeCell ref="E11:E15"/>
    <mergeCell ref="F11:F15"/>
    <mergeCell ref="G11:G15"/>
    <mergeCell ref="B11:B15"/>
    <mergeCell ref="C11:C15"/>
    <mergeCell ref="H2:M2"/>
    <mergeCell ref="B3:R3"/>
    <mergeCell ref="N8:P8"/>
    <mergeCell ref="Q8:R8"/>
    <mergeCell ref="I8:M8"/>
    <mergeCell ref="B8:F8"/>
    <mergeCell ref="H8:H9"/>
    <mergeCell ref="G8:G9"/>
    <mergeCell ref="B5:R5"/>
    <mergeCell ref="B6:R6"/>
  </mergeCells>
  <phoneticPr fontId="30" type="noConversion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9"/>
  <sheetViews>
    <sheetView workbookViewId="0">
      <selection activeCell="E18" sqref="E18"/>
    </sheetView>
  </sheetViews>
  <sheetFormatPr defaultRowHeight="15" x14ac:dyDescent="0.25"/>
  <cols>
    <col min="1" max="1" width="4.7109375" customWidth="1"/>
    <col min="2" max="2" width="4.5703125" customWidth="1"/>
    <col min="3" max="3" width="22" customWidth="1"/>
    <col min="4" max="4" width="43.42578125" customWidth="1"/>
    <col min="5" max="5" width="18.7109375" customWidth="1"/>
    <col min="6" max="6" width="17.7109375" customWidth="1"/>
    <col min="7" max="7" width="15.85546875" customWidth="1"/>
  </cols>
  <sheetData>
    <row r="2" spans="1:17" ht="15.75" x14ac:dyDescent="0.25">
      <c r="G2" s="36" t="s">
        <v>93</v>
      </c>
    </row>
    <row r="3" spans="1:17" s="5" customFormat="1" ht="33" customHeight="1" x14ac:dyDescent="0.25">
      <c r="A3" s="178" t="s">
        <v>151</v>
      </c>
      <c r="B3" s="179"/>
      <c r="C3" s="179"/>
      <c r="D3" s="179"/>
      <c r="E3" s="179"/>
      <c r="F3" s="179"/>
      <c r="G3" s="179"/>
      <c r="H3" s="30"/>
      <c r="I3" s="30"/>
      <c r="J3" s="30"/>
      <c r="K3" s="30"/>
      <c r="L3" s="30"/>
      <c r="M3" s="30"/>
    </row>
    <row r="4" spans="1:17" s="5" customFormat="1" ht="14.45" customHeight="1" x14ac:dyDescent="0.25">
      <c r="A4" s="65"/>
      <c r="B4" s="66"/>
      <c r="C4" s="66"/>
      <c r="D4" s="66"/>
      <c r="E4" s="66"/>
      <c r="F4" s="66"/>
      <c r="G4" s="66"/>
      <c r="H4" s="35"/>
      <c r="I4" s="35"/>
      <c r="J4" s="35"/>
      <c r="K4" s="35"/>
      <c r="L4" s="35"/>
      <c r="M4" s="35"/>
    </row>
    <row r="5" spans="1:17" s="5" customFormat="1" ht="34.9" customHeight="1" x14ac:dyDescent="0.25">
      <c r="A5" s="185" t="s">
        <v>152</v>
      </c>
      <c r="B5" s="185"/>
      <c r="C5" s="185"/>
      <c r="D5" s="185"/>
      <c r="E5" s="185"/>
      <c r="F5" s="185"/>
      <c r="G5" s="185"/>
      <c r="H5" s="35"/>
      <c r="I5" s="35"/>
      <c r="J5" s="35"/>
      <c r="K5" s="35"/>
      <c r="L5" s="35"/>
      <c r="M5" s="35"/>
    </row>
    <row r="6" spans="1:17" ht="18" customHeight="1" x14ac:dyDescent="0.25">
      <c r="A6" s="180" t="s">
        <v>94</v>
      </c>
      <c r="B6" s="181"/>
      <c r="C6" s="181"/>
      <c r="D6" s="181"/>
      <c r="E6" s="181"/>
      <c r="F6" s="181"/>
      <c r="G6" s="181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7" ht="10.5" customHeight="1" x14ac:dyDescent="0.25">
      <c r="A7" s="68"/>
      <c r="B7" s="68"/>
      <c r="C7" s="68"/>
      <c r="D7" s="68"/>
      <c r="E7" s="68"/>
      <c r="F7" s="68"/>
      <c r="G7" s="68"/>
    </row>
    <row r="8" spans="1:17" ht="26.25" customHeight="1" x14ac:dyDescent="0.25">
      <c r="A8" s="182" t="s">
        <v>0</v>
      </c>
      <c r="B8" s="182"/>
      <c r="C8" s="183" t="s">
        <v>27</v>
      </c>
      <c r="D8" s="183" t="s">
        <v>28</v>
      </c>
      <c r="E8" s="183" t="s">
        <v>31</v>
      </c>
      <c r="F8" s="184"/>
      <c r="G8" s="183" t="s">
        <v>80</v>
      </c>
    </row>
    <row r="9" spans="1:17" ht="19.5" customHeight="1" x14ac:dyDescent="0.25">
      <c r="A9" s="182"/>
      <c r="B9" s="182"/>
      <c r="C9" s="183"/>
      <c r="D9" s="183"/>
      <c r="E9" s="183" t="s">
        <v>95</v>
      </c>
      <c r="F9" s="183" t="s">
        <v>30</v>
      </c>
      <c r="G9" s="184"/>
    </row>
    <row r="10" spans="1:17" ht="36.6" customHeight="1" x14ac:dyDescent="0.25">
      <c r="A10" s="63" t="s">
        <v>5</v>
      </c>
      <c r="B10" s="63" t="s">
        <v>6</v>
      </c>
      <c r="C10" s="183"/>
      <c r="D10" s="183"/>
      <c r="E10" s="183"/>
      <c r="F10" s="183"/>
      <c r="G10" s="184"/>
    </row>
    <row r="11" spans="1:17" ht="15" customHeight="1" x14ac:dyDescent="0.25">
      <c r="A11" s="49">
        <v>1</v>
      </c>
      <c r="B11" s="49">
        <v>2</v>
      </c>
      <c r="C11" s="49">
        <v>3</v>
      </c>
      <c r="D11" s="49">
        <v>4</v>
      </c>
      <c r="E11" s="49">
        <v>5</v>
      </c>
      <c r="F11" s="49">
        <v>5</v>
      </c>
      <c r="G11" s="49">
        <v>7</v>
      </c>
    </row>
    <row r="12" spans="1:17" s="5" customFormat="1" x14ac:dyDescent="0.25">
      <c r="A12" s="176" t="s">
        <v>59</v>
      </c>
      <c r="B12" s="148"/>
      <c r="C12" s="177" t="s">
        <v>150</v>
      </c>
      <c r="D12" s="69" t="s">
        <v>15</v>
      </c>
      <c r="E12" s="127">
        <f>E13</f>
        <v>118253.75999999999</v>
      </c>
      <c r="F12" s="127">
        <f>F13</f>
        <v>105907.72</v>
      </c>
      <c r="G12" s="129">
        <f t="shared" ref="G12:G17" si="0">F12/E12</f>
        <v>0.89559706177630216</v>
      </c>
    </row>
    <row r="13" spans="1:17" s="5" customFormat="1" x14ac:dyDescent="0.25">
      <c r="A13" s="176"/>
      <c r="B13" s="148"/>
      <c r="C13" s="177"/>
      <c r="D13" s="28" t="s">
        <v>99</v>
      </c>
      <c r="E13" s="130">
        <f>E15+E16+E17+E19</f>
        <v>118253.75999999999</v>
      </c>
      <c r="F13" s="130">
        <f>F15+F16+F17+F19</f>
        <v>105907.72</v>
      </c>
      <c r="G13" s="131">
        <f t="shared" si="0"/>
        <v>0.89559706177630216</v>
      </c>
    </row>
    <row r="14" spans="1:17" s="5" customFormat="1" x14ac:dyDescent="0.25">
      <c r="A14" s="176"/>
      <c r="B14" s="148"/>
      <c r="C14" s="177"/>
      <c r="D14" s="70" t="s">
        <v>29</v>
      </c>
      <c r="E14" s="130"/>
      <c r="F14" s="130"/>
      <c r="G14" s="131"/>
    </row>
    <row r="15" spans="1:17" s="5" customFormat="1" ht="22.5" x14ac:dyDescent="0.25">
      <c r="A15" s="176"/>
      <c r="B15" s="148"/>
      <c r="C15" s="177"/>
      <c r="D15" s="28" t="s">
        <v>97</v>
      </c>
      <c r="E15" s="130">
        <v>7885.5</v>
      </c>
      <c r="F15" s="130">
        <v>7884.3</v>
      </c>
      <c r="G15" s="131">
        <f t="shared" si="0"/>
        <v>0.99984782195168354</v>
      </c>
    </row>
    <row r="16" spans="1:17" s="5" customFormat="1" x14ac:dyDescent="0.25">
      <c r="A16" s="176"/>
      <c r="B16" s="148"/>
      <c r="C16" s="177"/>
      <c r="D16" s="71" t="s">
        <v>96</v>
      </c>
      <c r="E16" s="130">
        <v>80674.929999999993</v>
      </c>
      <c r="F16" s="130">
        <v>73197.22</v>
      </c>
      <c r="G16" s="131">
        <f t="shared" si="0"/>
        <v>0.90731061061968088</v>
      </c>
    </row>
    <row r="17" spans="1:7" s="5" customFormat="1" x14ac:dyDescent="0.25">
      <c r="A17" s="176"/>
      <c r="B17" s="148"/>
      <c r="C17" s="177"/>
      <c r="D17" s="72" t="s">
        <v>98</v>
      </c>
      <c r="E17" s="130">
        <v>21822.73</v>
      </c>
      <c r="F17" s="130">
        <v>21822.73</v>
      </c>
      <c r="G17" s="131">
        <f t="shared" si="0"/>
        <v>1</v>
      </c>
    </row>
    <row r="18" spans="1:7" s="5" customFormat="1" ht="23.25" x14ac:dyDescent="0.25">
      <c r="A18" s="176"/>
      <c r="B18" s="148"/>
      <c r="C18" s="177"/>
      <c r="D18" s="72" t="s">
        <v>101</v>
      </c>
      <c r="E18" s="130"/>
      <c r="F18" s="130"/>
      <c r="G18" s="131"/>
    </row>
    <row r="19" spans="1:7" s="5" customFormat="1" x14ac:dyDescent="0.25">
      <c r="A19" s="176"/>
      <c r="B19" s="148"/>
      <c r="C19" s="177"/>
      <c r="D19" s="72" t="s">
        <v>100</v>
      </c>
      <c r="E19" s="130">
        <v>7870.6</v>
      </c>
      <c r="F19" s="130">
        <v>3003.47</v>
      </c>
      <c r="G19" s="131">
        <f>F19/E19</f>
        <v>0.38160623078291356</v>
      </c>
    </row>
  </sheetData>
  <mergeCells count="13">
    <mergeCell ref="A12:A19"/>
    <mergeCell ref="B12:B19"/>
    <mergeCell ref="C12:C19"/>
    <mergeCell ref="A3:G3"/>
    <mergeCell ref="A6:G6"/>
    <mergeCell ref="A8:B9"/>
    <mergeCell ref="C8:C10"/>
    <mergeCell ref="D8:D10"/>
    <mergeCell ref="E8:F8"/>
    <mergeCell ref="G8:G10"/>
    <mergeCell ref="E9:E10"/>
    <mergeCell ref="F9:F10"/>
    <mergeCell ref="A5:G5"/>
  </mergeCells>
  <pageMargins left="0.39370078740157483" right="0" top="0.15748031496062992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0"/>
  <sheetViews>
    <sheetView workbookViewId="0">
      <selection activeCell="K15" sqref="K15"/>
    </sheetView>
  </sheetViews>
  <sheetFormatPr defaultRowHeight="15" x14ac:dyDescent="0.25"/>
  <cols>
    <col min="1" max="2" width="3.7109375" customWidth="1"/>
    <col min="3" max="3" width="3.85546875" customWidth="1"/>
    <col min="4" max="4" width="3.7109375" customWidth="1"/>
    <col min="5" max="5" width="48.140625" customWidth="1"/>
    <col min="6" max="6" width="23.5703125" customWidth="1"/>
    <col min="7" max="7" width="16.7109375" customWidth="1"/>
    <col min="8" max="8" width="11.28515625" customWidth="1"/>
    <col min="9" max="9" width="34.28515625" customWidth="1"/>
    <col min="10" max="10" width="36.140625" style="3" customWidth="1"/>
    <col min="11" max="11" width="14.140625" customWidth="1"/>
  </cols>
  <sheetData>
    <row r="2" spans="1:11" ht="16.149999999999999" customHeight="1" x14ac:dyDescent="0.25">
      <c r="K2" s="36" t="s">
        <v>102</v>
      </c>
    </row>
    <row r="3" spans="1:11" s="4" customFormat="1" ht="24.6" customHeight="1" x14ac:dyDescent="0.25">
      <c r="A3" s="137" t="s">
        <v>154</v>
      </c>
      <c r="B3" s="186"/>
      <c r="C3" s="186"/>
      <c r="D3" s="186"/>
      <c r="E3" s="186"/>
      <c r="F3" s="186"/>
      <c r="G3" s="186"/>
      <c r="H3" s="186"/>
      <c r="I3" s="186"/>
      <c r="J3" s="186"/>
      <c r="K3" s="187"/>
    </row>
    <row r="4" spans="1:11" s="4" customFormat="1" ht="15" customHeight="1" x14ac:dyDescent="0.25">
      <c r="A4" s="62"/>
      <c r="B4" s="67"/>
      <c r="C4" s="67"/>
      <c r="D4" s="67"/>
      <c r="E4" s="67"/>
      <c r="F4" s="67"/>
      <c r="G4" s="67"/>
      <c r="H4" s="67"/>
      <c r="I4" s="67"/>
      <c r="J4" s="67"/>
      <c r="K4" s="73"/>
    </row>
    <row r="5" spans="1:11" s="4" customFormat="1" ht="22.9" customHeight="1" x14ac:dyDescent="0.25">
      <c r="A5" s="192" t="s">
        <v>153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1" s="4" customFormat="1" ht="21.6" customHeight="1" x14ac:dyDescent="0.25">
      <c r="A6" s="193" t="s">
        <v>87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1" s="4" customFormat="1" ht="15" customHeight="1" x14ac:dyDescent="0.25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90"/>
    </row>
    <row r="8" spans="1:11" ht="37.5" customHeight="1" x14ac:dyDescent="0.25">
      <c r="A8" s="145" t="s">
        <v>0</v>
      </c>
      <c r="B8" s="191"/>
      <c r="C8" s="191"/>
      <c r="D8" s="191"/>
      <c r="E8" s="148" t="s">
        <v>32</v>
      </c>
      <c r="F8" s="148" t="s">
        <v>103</v>
      </c>
      <c r="G8" s="148" t="s">
        <v>33</v>
      </c>
      <c r="H8" s="148" t="s">
        <v>34</v>
      </c>
      <c r="I8" s="148" t="s">
        <v>104</v>
      </c>
      <c r="J8" s="148" t="s">
        <v>105</v>
      </c>
      <c r="K8" s="148" t="s">
        <v>35</v>
      </c>
    </row>
    <row r="9" spans="1:11" ht="18.75" customHeight="1" x14ac:dyDescent="0.25">
      <c r="A9" s="63" t="s">
        <v>5</v>
      </c>
      <c r="B9" s="63" t="s">
        <v>6</v>
      </c>
      <c r="C9" s="63" t="s">
        <v>7</v>
      </c>
      <c r="D9" s="63" t="s">
        <v>8</v>
      </c>
      <c r="E9" s="148"/>
      <c r="F9" s="148"/>
      <c r="G9" s="148"/>
      <c r="H9" s="148"/>
      <c r="I9" s="148"/>
      <c r="J9" s="148"/>
      <c r="K9" s="148"/>
    </row>
    <row r="10" spans="1:11" s="5" customFormat="1" ht="36.75" customHeight="1" x14ac:dyDescent="0.25">
      <c r="A10" s="63" t="s">
        <v>59</v>
      </c>
      <c r="B10" s="63">
        <v>0</v>
      </c>
      <c r="C10" s="45" t="s">
        <v>18</v>
      </c>
      <c r="D10" s="63"/>
      <c r="E10" s="28" t="s">
        <v>83</v>
      </c>
      <c r="F10" s="74"/>
      <c r="G10" s="63"/>
      <c r="H10" s="63"/>
      <c r="I10" s="63"/>
      <c r="J10" s="28"/>
      <c r="K10" s="28"/>
    </row>
    <row r="11" spans="1:11" s="5" customFormat="1" ht="119.25" customHeight="1" x14ac:dyDescent="0.25">
      <c r="A11" s="63" t="s">
        <v>59</v>
      </c>
      <c r="B11" s="63">
        <v>0</v>
      </c>
      <c r="C11" s="63" t="s">
        <v>18</v>
      </c>
      <c r="D11" s="63">
        <v>1</v>
      </c>
      <c r="E11" s="75" t="s">
        <v>117</v>
      </c>
      <c r="F11" s="64" t="s">
        <v>133</v>
      </c>
      <c r="G11" s="63" t="s">
        <v>162</v>
      </c>
      <c r="H11" s="63">
        <v>2024</v>
      </c>
      <c r="I11" s="64" t="s">
        <v>64</v>
      </c>
      <c r="J11" s="64" t="s">
        <v>166</v>
      </c>
      <c r="K11" s="28"/>
    </row>
    <row r="12" spans="1:11" s="5" customFormat="1" ht="34.15" customHeight="1" x14ac:dyDescent="0.25">
      <c r="A12" s="63" t="s">
        <v>59</v>
      </c>
      <c r="B12" s="63">
        <v>0</v>
      </c>
      <c r="C12" s="63" t="s">
        <v>18</v>
      </c>
      <c r="D12" s="63">
        <v>2</v>
      </c>
      <c r="E12" s="75" t="s">
        <v>65</v>
      </c>
      <c r="F12" s="64" t="s">
        <v>133</v>
      </c>
      <c r="G12" s="122" t="s">
        <v>162</v>
      </c>
      <c r="H12" s="106">
        <v>2024</v>
      </c>
      <c r="I12" s="64" t="s">
        <v>65</v>
      </c>
      <c r="J12" s="64" t="s">
        <v>139</v>
      </c>
      <c r="K12" s="28"/>
    </row>
    <row r="13" spans="1:11" s="5" customFormat="1" ht="46.9" customHeight="1" x14ac:dyDescent="0.25">
      <c r="A13" s="63">
        <v>16</v>
      </c>
      <c r="B13" s="63">
        <v>0</v>
      </c>
      <c r="C13" s="63">
        <v>1</v>
      </c>
      <c r="D13" s="63">
        <v>3</v>
      </c>
      <c r="E13" s="75" t="s">
        <v>120</v>
      </c>
      <c r="F13" s="64" t="s">
        <v>133</v>
      </c>
      <c r="G13" s="122" t="s">
        <v>162</v>
      </c>
      <c r="H13" s="108">
        <v>2024</v>
      </c>
      <c r="I13" s="64" t="s">
        <v>123</v>
      </c>
      <c r="J13" s="64" t="s">
        <v>140</v>
      </c>
      <c r="K13" s="28"/>
    </row>
    <row r="14" spans="1:11" s="5" customFormat="1" ht="32.25" customHeight="1" x14ac:dyDescent="0.25">
      <c r="A14" s="63">
        <v>16</v>
      </c>
      <c r="B14" s="63">
        <v>0</v>
      </c>
      <c r="C14" s="45" t="s">
        <v>19</v>
      </c>
      <c r="D14" s="63"/>
      <c r="E14" s="28" t="s">
        <v>84</v>
      </c>
      <c r="F14" s="64"/>
      <c r="G14" s="63"/>
      <c r="H14" s="108"/>
      <c r="I14" s="64"/>
      <c r="J14" s="28"/>
      <c r="K14" s="28"/>
    </row>
    <row r="15" spans="1:11" s="5" customFormat="1" ht="87.75" customHeight="1" x14ac:dyDescent="0.25">
      <c r="A15" s="63" t="s">
        <v>59</v>
      </c>
      <c r="B15" s="63">
        <v>0</v>
      </c>
      <c r="C15" s="63" t="s">
        <v>19</v>
      </c>
      <c r="D15" s="63">
        <v>1</v>
      </c>
      <c r="E15" s="64" t="s">
        <v>122</v>
      </c>
      <c r="F15" s="76" t="s">
        <v>134</v>
      </c>
      <c r="G15" s="122" t="s">
        <v>162</v>
      </c>
      <c r="H15" s="108">
        <v>2024</v>
      </c>
      <c r="I15" s="64" t="s">
        <v>66</v>
      </c>
      <c r="J15" s="64" t="s">
        <v>167</v>
      </c>
      <c r="K15" s="41"/>
    </row>
    <row r="16" spans="1:11" s="5" customFormat="1" ht="75.599999999999994" customHeight="1" x14ac:dyDescent="0.25">
      <c r="A16" s="63" t="s">
        <v>59</v>
      </c>
      <c r="B16" s="63">
        <v>0</v>
      </c>
      <c r="C16" s="63" t="s">
        <v>19</v>
      </c>
      <c r="D16" s="63">
        <v>2</v>
      </c>
      <c r="E16" s="28" t="s">
        <v>121</v>
      </c>
      <c r="F16" s="76" t="s">
        <v>134</v>
      </c>
      <c r="G16" s="122" t="s">
        <v>162</v>
      </c>
      <c r="H16" s="108">
        <v>2024</v>
      </c>
      <c r="I16" s="64" t="s">
        <v>67</v>
      </c>
      <c r="J16" s="64" t="s">
        <v>168</v>
      </c>
      <c r="K16" s="41"/>
    </row>
    <row r="17" spans="1:11" s="5" customFormat="1" ht="54" customHeight="1" x14ac:dyDescent="0.25">
      <c r="A17" s="63" t="s">
        <v>59</v>
      </c>
      <c r="B17" s="63">
        <v>0</v>
      </c>
      <c r="C17" s="63" t="s">
        <v>19</v>
      </c>
      <c r="D17" s="63">
        <v>3</v>
      </c>
      <c r="E17" s="28" t="s">
        <v>141</v>
      </c>
      <c r="F17" s="64" t="s">
        <v>134</v>
      </c>
      <c r="G17" s="122" t="s">
        <v>162</v>
      </c>
      <c r="H17" s="108">
        <v>2024</v>
      </c>
      <c r="I17" s="64" t="s">
        <v>132</v>
      </c>
      <c r="J17" s="28" t="s">
        <v>169</v>
      </c>
      <c r="K17" s="41"/>
    </row>
    <row r="18" spans="1:11" s="5" customFormat="1" ht="189" customHeight="1" x14ac:dyDescent="0.25">
      <c r="A18" s="63" t="s">
        <v>59</v>
      </c>
      <c r="B18" s="63">
        <v>0</v>
      </c>
      <c r="C18" s="63" t="s">
        <v>22</v>
      </c>
      <c r="D18" s="63"/>
      <c r="E18" s="28" t="s">
        <v>61</v>
      </c>
      <c r="F18" s="78" t="s">
        <v>134</v>
      </c>
      <c r="G18" s="122" t="s">
        <v>162</v>
      </c>
      <c r="H18" s="108">
        <v>2024</v>
      </c>
      <c r="I18" s="64" t="s">
        <v>68</v>
      </c>
      <c r="J18" s="77" t="s">
        <v>170</v>
      </c>
      <c r="K18" s="41"/>
    </row>
    <row r="19" spans="1:11" s="5" customFormat="1" ht="85.15" customHeight="1" x14ac:dyDescent="0.25">
      <c r="A19" s="63" t="s">
        <v>59</v>
      </c>
      <c r="B19" s="63">
        <v>0</v>
      </c>
      <c r="C19" s="63" t="s">
        <v>21</v>
      </c>
      <c r="D19" s="63"/>
      <c r="E19" s="28" t="s">
        <v>69</v>
      </c>
      <c r="F19" s="76" t="s">
        <v>135</v>
      </c>
      <c r="G19" s="122" t="s">
        <v>162</v>
      </c>
      <c r="H19" s="108">
        <v>2024</v>
      </c>
      <c r="I19" s="64" t="s">
        <v>119</v>
      </c>
      <c r="J19" s="79" t="s">
        <v>136</v>
      </c>
      <c r="K19" s="41"/>
    </row>
    <row r="20" spans="1:11" s="5" customFormat="1" ht="84" customHeight="1" x14ac:dyDescent="0.25">
      <c r="A20" s="63" t="s">
        <v>59</v>
      </c>
      <c r="B20" s="63">
        <v>0</v>
      </c>
      <c r="C20" s="63" t="s">
        <v>16</v>
      </c>
      <c r="D20" s="63"/>
      <c r="E20" s="28" t="s">
        <v>70</v>
      </c>
      <c r="F20" s="78" t="s">
        <v>135</v>
      </c>
      <c r="G20" s="122" t="s">
        <v>162</v>
      </c>
      <c r="H20" s="108">
        <v>2024</v>
      </c>
      <c r="I20" s="64" t="s">
        <v>71</v>
      </c>
      <c r="J20" s="80" t="s">
        <v>85</v>
      </c>
      <c r="K20" s="41"/>
    </row>
  </sheetData>
  <mergeCells count="12">
    <mergeCell ref="A3:K3"/>
    <mergeCell ref="A7:K7"/>
    <mergeCell ref="E8:E9"/>
    <mergeCell ref="F8:F9"/>
    <mergeCell ref="G8:G9"/>
    <mergeCell ref="H8:H9"/>
    <mergeCell ref="I8:I9"/>
    <mergeCell ref="J8:J9"/>
    <mergeCell ref="K8:K9"/>
    <mergeCell ref="A8:D8"/>
    <mergeCell ref="A5:K5"/>
    <mergeCell ref="A6:K6"/>
  </mergeCells>
  <pageMargins left="0.39370078740157483" right="0" top="0.15748031496062992" bottom="0.15748031496062992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8"/>
  <sheetViews>
    <sheetView workbookViewId="0">
      <selection activeCell="F20" sqref="F20"/>
    </sheetView>
  </sheetViews>
  <sheetFormatPr defaultRowHeight="15" x14ac:dyDescent="0.25"/>
  <cols>
    <col min="1" max="1" width="4.85546875" customWidth="1"/>
    <col min="2" max="2" width="4.42578125" customWidth="1"/>
    <col min="3" max="3" width="4.28515625" customWidth="1"/>
    <col min="4" max="4" width="4.7109375" customWidth="1"/>
    <col min="5" max="5" width="25.140625" customWidth="1"/>
    <col min="6" max="6" width="33.28515625" customWidth="1"/>
    <col min="7" max="7" width="11" customWidth="1"/>
    <col min="8" max="12" width="10.7109375" customWidth="1"/>
    <col min="18" max="18" width="7.5703125" customWidth="1"/>
  </cols>
  <sheetData>
    <row r="2" spans="2:12" ht="15.75" x14ac:dyDescent="0.25">
      <c r="L2" s="38" t="s">
        <v>106</v>
      </c>
    </row>
    <row r="3" spans="2:12" x14ac:dyDescent="0.25">
      <c r="L3" s="6"/>
    </row>
    <row r="4" spans="2:12" s="2" customFormat="1" ht="51" customHeight="1" x14ac:dyDescent="0.25">
      <c r="B4" s="137" t="s">
        <v>155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5" spans="2:12" s="2" customFormat="1" ht="45.6" customHeight="1" x14ac:dyDescent="0.25">
      <c r="B5" s="192" t="s">
        <v>153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</row>
    <row r="6" spans="2:12" s="2" customFormat="1" ht="24" customHeight="1" x14ac:dyDescent="0.25">
      <c r="B6" s="193" t="s">
        <v>87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</row>
    <row r="7" spans="2:12" s="2" customFormat="1" ht="14.1" customHeight="1" x14ac:dyDescent="0.2"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2:12" ht="15.75" x14ac:dyDescent="0.25">
      <c r="B8" s="194" t="s">
        <v>156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</row>
  </sheetData>
  <mergeCells count="5">
    <mergeCell ref="B8:L8"/>
    <mergeCell ref="B4:L4"/>
    <mergeCell ref="B5:L5"/>
    <mergeCell ref="B6:L6"/>
    <mergeCell ref="B7:L7"/>
  </mergeCells>
  <phoneticPr fontId="30" type="noConversion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2"/>
  <sheetViews>
    <sheetView workbookViewId="0">
      <selection activeCell="N17" sqref="N17"/>
    </sheetView>
  </sheetViews>
  <sheetFormatPr defaultRowHeight="15" x14ac:dyDescent="0.25"/>
  <cols>
    <col min="1" max="1" width="4.140625" customWidth="1"/>
    <col min="2" max="2" width="6.7109375" customWidth="1"/>
    <col min="3" max="3" width="3.42578125" customWidth="1"/>
    <col min="4" max="4" width="37" customWidth="1"/>
    <col min="5" max="5" width="12.7109375" customWidth="1"/>
    <col min="6" max="10" width="10.7109375" customWidth="1"/>
    <col min="11" max="11" width="43.5703125" customWidth="1"/>
  </cols>
  <sheetData>
    <row r="1" spans="1:16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87" t="s">
        <v>107</v>
      </c>
    </row>
    <row r="2" spans="1:16" ht="13.9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88"/>
    </row>
    <row r="3" spans="1:16" ht="19.899999999999999" customHeight="1" x14ac:dyDescent="0.25">
      <c r="A3" s="209" t="s">
        <v>157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6" ht="13.15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6" ht="28.9" customHeight="1" x14ac:dyDescent="0.25">
      <c r="A5" s="192" t="s">
        <v>153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6" ht="21" customHeight="1" x14ac:dyDescent="0.25">
      <c r="A6" s="193" t="s">
        <v>87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spans="1:16" ht="16.149999999999999" customHeight="1" x14ac:dyDescent="0.25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6" ht="17.25" customHeight="1" x14ac:dyDescent="0.25">
      <c r="A8" s="211" t="s">
        <v>36</v>
      </c>
      <c r="B8" s="211"/>
      <c r="C8" s="211" t="s">
        <v>37</v>
      </c>
      <c r="D8" s="212" t="s">
        <v>38</v>
      </c>
      <c r="E8" s="212" t="s">
        <v>39</v>
      </c>
      <c r="F8" s="215" t="s">
        <v>40</v>
      </c>
      <c r="G8" s="215"/>
      <c r="H8" s="215"/>
      <c r="I8" s="216" t="s">
        <v>111</v>
      </c>
      <c r="J8" s="216" t="s">
        <v>112</v>
      </c>
      <c r="K8" s="212" t="s">
        <v>41</v>
      </c>
    </row>
    <row r="9" spans="1:16" ht="77.25" customHeight="1" x14ac:dyDescent="0.25">
      <c r="A9" s="211"/>
      <c r="B9" s="211"/>
      <c r="C9" s="211"/>
      <c r="D9" s="213"/>
      <c r="E9" s="213"/>
      <c r="F9" s="211" t="s">
        <v>108</v>
      </c>
      <c r="G9" s="211" t="s">
        <v>109</v>
      </c>
      <c r="H9" s="211" t="s">
        <v>72</v>
      </c>
      <c r="I9" s="217"/>
      <c r="J9" s="217"/>
      <c r="K9" s="213"/>
    </row>
    <row r="10" spans="1:16" ht="18.75" customHeight="1" x14ac:dyDescent="0.25">
      <c r="A10" s="90" t="s">
        <v>5</v>
      </c>
      <c r="B10" s="90" t="s">
        <v>6</v>
      </c>
      <c r="C10" s="211"/>
      <c r="D10" s="214"/>
      <c r="E10" s="214"/>
      <c r="F10" s="211"/>
      <c r="G10" s="211"/>
      <c r="H10" s="211"/>
      <c r="I10" s="218"/>
      <c r="J10" s="218"/>
      <c r="K10" s="214"/>
    </row>
    <row r="11" spans="1:16" s="5" customFormat="1" x14ac:dyDescent="0.25">
      <c r="A11" s="200" t="s">
        <v>150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</row>
    <row r="12" spans="1:16" s="5" customFormat="1" ht="12.75" customHeight="1" x14ac:dyDescent="0.25">
      <c r="A12" s="91">
        <v>1</v>
      </c>
      <c r="B12" s="92">
        <v>2</v>
      </c>
      <c r="C12" s="57">
        <v>3</v>
      </c>
      <c r="D12" s="57">
        <v>4</v>
      </c>
      <c r="E12" s="57">
        <v>5</v>
      </c>
      <c r="F12" s="57">
        <v>6</v>
      </c>
      <c r="G12" s="57">
        <v>7</v>
      </c>
      <c r="H12" s="57">
        <v>8</v>
      </c>
      <c r="I12" s="57">
        <v>9</v>
      </c>
      <c r="J12" s="57">
        <v>10</v>
      </c>
      <c r="K12" s="92">
        <v>11</v>
      </c>
    </row>
    <row r="13" spans="1:16" s="5" customFormat="1" ht="81" customHeight="1" x14ac:dyDescent="0.25">
      <c r="A13" s="198">
        <v>16</v>
      </c>
      <c r="B13" s="198" t="s">
        <v>60</v>
      </c>
      <c r="C13" s="202">
        <v>1</v>
      </c>
      <c r="D13" s="204" t="s">
        <v>73</v>
      </c>
      <c r="E13" s="93" t="s">
        <v>125</v>
      </c>
      <c r="F13" s="94">
        <v>10</v>
      </c>
      <c r="G13" s="94">
        <v>8</v>
      </c>
      <c r="H13" s="94">
        <v>8</v>
      </c>
      <c r="I13" s="95">
        <f>H13/G13</f>
        <v>1</v>
      </c>
      <c r="J13" s="96">
        <f>H13/F13</f>
        <v>0.8</v>
      </c>
      <c r="K13" s="206" t="s">
        <v>143</v>
      </c>
      <c r="L13" s="19"/>
      <c r="M13" s="26"/>
      <c r="N13" s="26"/>
      <c r="O13" s="20"/>
      <c r="P13" s="21"/>
    </row>
    <row r="14" spans="1:16" s="5" customFormat="1" ht="23.25" customHeight="1" x14ac:dyDescent="0.25">
      <c r="A14" s="199"/>
      <c r="B14" s="199"/>
      <c r="C14" s="203"/>
      <c r="D14" s="205"/>
      <c r="E14" s="93" t="s">
        <v>127</v>
      </c>
      <c r="F14" s="97">
        <v>24416</v>
      </c>
      <c r="G14" s="97">
        <v>15000</v>
      </c>
      <c r="H14" s="97">
        <v>6427</v>
      </c>
      <c r="I14" s="95">
        <f t="shared" ref="I14:I20" si="0">H14/G14</f>
        <v>0.42846666666666666</v>
      </c>
      <c r="J14" s="96">
        <f t="shared" ref="J14:J20" si="1">H14/F14</f>
        <v>0.26322903014416776</v>
      </c>
      <c r="K14" s="207"/>
      <c r="L14" s="22"/>
      <c r="M14" s="26"/>
      <c r="N14" s="26"/>
      <c r="O14" s="18"/>
      <c r="P14" s="21"/>
    </row>
    <row r="15" spans="1:16" s="5" customFormat="1" ht="48.75" customHeight="1" x14ac:dyDescent="0.25">
      <c r="A15" s="198">
        <v>16</v>
      </c>
      <c r="B15" s="98" t="s">
        <v>60</v>
      </c>
      <c r="C15" s="98">
        <v>2</v>
      </c>
      <c r="D15" s="99" t="s">
        <v>124</v>
      </c>
      <c r="E15" s="98" t="s">
        <v>74</v>
      </c>
      <c r="F15" s="100">
        <v>16</v>
      </c>
      <c r="G15" s="100">
        <v>17</v>
      </c>
      <c r="H15" s="94">
        <v>17</v>
      </c>
      <c r="I15" s="95">
        <f t="shared" si="0"/>
        <v>1</v>
      </c>
      <c r="J15" s="96">
        <f>H15/F15</f>
        <v>1.0625</v>
      </c>
      <c r="K15" s="206" t="s">
        <v>167</v>
      </c>
      <c r="L15" s="23"/>
      <c r="M15" s="26"/>
      <c r="N15" s="26"/>
      <c r="O15" s="18"/>
      <c r="P15" s="21"/>
    </row>
    <row r="16" spans="1:16" s="5" customFormat="1" ht="47.25" customHeight="1" x14ac:dyDescent="0.25">
      <c r="A16" s="199"/>
      <c r="B16" s="98" t="s">
        <v>60</v>
      </c>
      <c r="C16" s="98">
        <v>3</v>
      </c>
      <c r="D16" s="99" t="s">
        <v>75</v>
      </c>
      <c r="E16" s="93" t="s">
        <v>125</v>
      </c>
      <c r="F16" s="94">
        <v>2</v>
      </c>
      <c r="G16" s="94">
        <v>1</v>
      </c>
      <c r="H16" s="94">
        <v>1</v>
      </c>
      <c r="I16" s="95">
        <f t="shared" si="0"/>
        <v>1</v>
      </c>
      <c r="J16" s="96">
        <f>H16/F16</f>
        <v>0.5</v>
      </c>
      <c r="K16" s="208"/>
      <c r="L16" s="23"/>
      <c r="M16" s="26"/>
      <c r="N16" s="26"/>
      <c r="O16" s="26"/>
      <c r="P16" s="21"/>
    </row>
    <row r="17" spans="1:16" s="5" customFormat="1" ht="32.25" customHeight="1" x14ac:dyDescent="0.25">
      <c r="A17" s="91" t="s">
        <v>59</v>
      </c>
      <c r="B17" s="91" t="s">
        <v>60</v>
      </c>
      <c r="C17" s="91" t="s">
        <v>24</v>
      </c>
      <c r="D17" s="101" t="s">
        <v>126</v>
      </c>
      <c r="E17" s="93" t="s">
        <v>127</v>
      </c>
      <c r="F17" s="97">
        <v>16266</v>
      </c>
      <c r="G17" s="97">
        <v>2000</v>
      </c>
      <c r="H17" s="97">
        <v>5000</v>
      </c>
      <c r="I17" s="95">
        <f t="shared" si="0"/>
        <v>2.5</v>
      </c>
      <c r="J17" s="96">
        <f>H17/F17</f>
        <v>0.30738964711668509</v>
      </c>
      <c r="K17" s="208"/>
      <c r="L17" s="23"/>
      <c r="M17" s="26"/>
      <c r="N17" s="26"/>
      <c r="O17" s="26"/>
      <c r="P17" s="21"/>
    </row>
    <row r="18" spans="1:16" s="5" customFormat="1" ht="46.5" customHeight="1" x14ac:dyDescent="0.25">
      <c r="A18" s="198" t="s">
        <v>59</v>
      </c>
      <c r="B18" s="98" t="s">
        <v>60</v>
      </c>
      <c r="C18" s="98" t="s">
        <v>25</v>
      </c>
      <c r="D18" s="80" t="s">
        <v>76</v>
      </c>
      <c r="E18" s="93" t="s">
        <v>127</v>
      </c>
      <c r="F18" s="102">
        <v>49</v>
      </c>
      <c r="G18" s="102">
        <v>50</v>
      </c>
      <c r="H18" s="102">
        <v>50</v>
      </c>
      <c r="I18" s="95">
        <f t="shared" si="0"/>
        <v>1</v>
      </c>
      <c r="J18" s="96">
        <f t="shared" si="1"/>
        <v>1.0204081632653061</v>
      </c>
      <c r="K18" s="207"/>
      <c r="L18" s="40"/>
      <c r="M18" s="26"/>
      <c r="N18" s="26"/>
      <c r="O18" s="26"/>
      <c r="P18" s="21"/>
    </row>
    <row r="19" spans="1:16" s="5" customFormat="1" ht="36.75" customHeight="1" x14ac:dyDescent="0.25">
      <c r="A19" s="199"/>
      <c r="B19" s="98" t="s">
        <v>60</v>
      </c>
      <c r="C19" s="98" t="s">
        <v>26</v>
      </c>
      <c r="D19" s="103" t="s">
        <v>78</v>
      </c>
      <c r="E19" s="90" t="s">
        <v>129</v>
      </c>
      <c r="F19" s="97">
        <v>5169.18</v>
      </c>
      <c r="G19" s="97">
        <v>7870.6</v>
      </c>
      <c r="H19" s="97">
        <v>7870.6</v>
      </c>
      <c r="I19" s="95">
        <f t="shared" si="0"/>
        <v>1</v>
      </c>
      <c r="J19" s="96">
        <v>0</v>
      </c>
      <c r="K19" s="103" t="s">
        <v>171</v>
      </c>
    </row>
    <row r="20" spans="1:16" s="5" customFormat="1" ht="51.75" customHeight="1" x14ac:dyDescent="0.25">
      <c r="A20" s="98" t="s">
        <v>59</v>
      </c>
      <c r="B20" s="98" t="s">
        <v>60</v>
      </c>
      <c r="C20" s="98" t="s">
        <v>128</v>
      </c>
      <c r="D20" s="103" t="s">
        <v>79</v>
      </c>
      <c r="E20" s="104" t="s">
        <v>77</v>
      </c>
      <c r="F20" s="94">
        <v>12</v>
      </c>
      <c r="G20" s="94">
        <v>9</v>
      </c>
      <c r="H20" s="94">
        <v>9</v>
      </c>
      <c r="I20" s="95">
        <f t="shared" si="0"/>
        <v>1</v>
      </c>
      <c r="J20" s="96">
        <f t="shared" si="1"/>
        <v>0.75</v>
      </c>
      <c r="K20" s="105" t="s">
        <v>144</v>
      </c>
    </row>
    <row r="21" spans="1:1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6" ht="46.15" customHeight="1" x14ac:dyDescent="0.25">
      <c r="A22" s="197" t="s">
        <v>110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</row>
  </sheetData>
  <mergeCells count="25">
    <mergeCell ref="A3:K3"/>
    <mergeCell ref="A7:K7"/>
    <mergeCell ref="A8:B9"/>
    <mergeCell ref="C8:C10"/>
    <mergeCell ref="D8:D10"/>
    <mergeCell ref="E8:E10"/>
    <mergeCell ref="F8:H8"/>
    <mergeCell ref="I8:I10"/>
    <mergeCell ref="J8:J10"/>
    <mergeCell ref="K8:K10"/>
    <mergeCell ref="F9:F10"/>
    <mergeCell ref="G9:G10"/>
    <mergeCell ref="H9:H10"/>
    <mergeCell ref="A5:K5"/>
    <mergeCell ref="A6:K6"/>
    <mergeCell ref="A22:K22"/>
    <mergeCell ref="A18:A19"/>
    <mergeCell ref="A11:K11"/>
    <mergeCell ref="A13:A14"/>
    <mergeCell ref="B13:B14"/>
    <mergeCell ref="C13:C14"/>
    <mergeCell ref="D13:D14"/>
    <mergeCell ref="A15:A16"/>
    <mergeCell ref="K13:K14"/>
    <mergeCell ref="K15:K18"/>
  </mergeCells>
  <pageMargins left="0.39370078740157483" right="0.11811023622047245" top="0.35433070866141736" bottom="0.35433070866141736" header="0.31496062992125984" footer="0.31496062992125984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12"/>
  <sheetViews>
    <sheetView workbookViewId="0">
      <selection activeCell="F9" sqref="F9"/>
    </sheetView>
  </sheetViews>
  <sheetFormatPr defaultRowHeight="15" x14ac:dyDescent="0.25"/>
  <cols>
    <col min="1" max="1" width="4.42578125" customWidth="1"/>
    <col min="2" max="2" width="4.28515625" customWidth="1"/>
    <col min="3" max="3" width="52.42578125" customWidth="1"/>
    <col min="4" max="4" width="13.28515625" customWidth="1"/>
    <col min="5" max="5" width="10.28515625" customWidth="1"/>
    <col min="6" max="6" width="67.85546875" customWidth="1"/>
  </cols>
  <sheetData>
    <row r="2" spans="2:12" ht="15.75" x14ac:dyDescent="0.25">
      <c r="F2" s="36" t="s">
        <v>113</v>
      </c>
    </row>
    <row r="3" spans="2:12" ht="13.5" customHeight="1" x14ac:dyDescent="0.25">
      <c r="F3" s="6"/>
    </row>
    <row r="4" spans="2:12" ht="46.5" customHeight="1" x14ac:dyDescent="0.25">
      <c r="B4" s="219" t="s">
        <v>158</v>
      </c>
      <c r="C4" s="220"/>
      <c r="D4" s="220"/>
      <c r="E4" s="220"/>
      <c r="F4" s="220"/>
    </row>
    <row r="5" spans="2:12" ht="35.450000000000003" customHeight="1" x14ac:dyDescent="0.25">
      <c r="B5" s="192" t="s">
        <v>153</v>
      </c>
      <c r="C5" s="192"/>
      <c r="D5" s="192"/>
      <c r="E5" s="192"/>
      <c r="F5" s="192"/>
      <c r="G5" s="81"/>
      <c r="H5" s="81"/>
      <c r="I5" s="81"/>
      <c r="J5" s="81"/>
      <c r="K5" s="81"/>
      <c r="L5" s="81"/>
    </row>
    <row r="6" spans="2:12" ht="24.6" customHeight="1" x14ac:dyDescent="0.25">
      <c r="B6" s="193" t="s">
        <v>87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</row>
    <row r="7" spans="2:12" ht="24" customHeight="1" x14ac:dyDescent="0.25">
      <c r="B7" s="221"/>
      <c r="C7" s="222"/>
      <c r="D7" s="222"/>
      <c r="E7" s="222"/>
      <c r="F7" s="222"/>
      <c r="G7" s="5"/>
      <c r="H7" s="5"/>
      <c r="I7" s="5"/>
      <c r="J7" s="5"/>
      <c r="K7" s="5"/>
      <c r="L7" s="5"/>
    </row>
    <row r="8" spans="2:12" ht="31.5" x14ac:dyDescent="0.25">
      <c r="B8" s="82" t="s">
        <v>37</v>
      </c>
      <c r="C8" s="83" t="s">
        <v>42</v>
      </c>
      <c r="D8" s="84" t="s">
        <v>43</v>
      </c>
      <c r="E8" s="83" t="s">
        <v>44</v>
      </c>
      <c r="F8" s="83" t="s">
        <v>45</v>
      </c>
      <c r="G8" s="5"/>
      <c r="H8" s="5"/>
      <c r="I8" s="5"/>
      <c r="J8" s="5"/>
      <c r="K8" s="5"/>
      <c r="L8" s="5"/>
    </row>
    <row r="9" spans="2:12" ht="40.5" customHeight="1" x14ac:dyDescent="0.25">
      <c r="B9" s="83">
        <v>1</v>
      </c>
      <c r="C9" s="85" t="s">
        <v>46</v>
      </c>
      <c r="D9" s="86">
        <v>45548</v>
      </c>
      <c r="E9" s="83">
        <v>1087</v>
      </c>
      <c r="F9" s="123" t="s">
        <v>161</v>
      </c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</row>
    <row r="11" spans="2:12" x14ac:dyDescent="0.25">
      <c r="B11" s="5"/>
      <c r="C11" s="5"/>
      <c r="D11" s="5"/>
      <c r="E11" s="5"/>
      <c r="F11" s="5"/>
    </row>
    <row r="12" spans="2:12" x14ac:dyDescent="0.25">
      <c r="B12" s="5"/>
      <c r="C12" s="5"/>
      <c r="D12" s="5"/>
      <c r="E12" s="5"/>
      <c r="F12" s="5"/>
    </row>
  </sheetData>
  <mergeCells count="4">
    <mergeCell ref="B4:F4"/>
    <mergeCell ref="B7:F7"/>
    <mergeCell ref="B5:F5"/>
    <mergeCell ref="B6:L6"/>
  </mergeCells>
  <phoneticPr fontId="30" type="noConversion"/>
  <pageMargins left="0" right="0" top="0.35433070866141736" bottom="0.35433070866141736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11"/>
  <sheetViews>
    <sheetView tabSelected="1" workbookViewId="0">
      <selection activeCell="J12" sqref="J12"/>
    </sheetView>
  </sheetViews>
  <sheetFormatPr defaultRowHeight="15" x14ac:dyDescent="0.25"/>
  <cols>
    <col min="1" max="1" width="4.28515625" customWidth="1"/>
    <col min="2" max="2" width="7.28515625" customWidth="1"/>
    <col min="3" max="3" width="7.5703125" customWidth="1"/>
    <col min="4" max="4" width="19.42578125" customWidth="1"/>
    <col min="5" max="5" width="15" customWidth="1"/>
    <col min="6" max="6" width="17.42578125" customWidth="1"/>
    <col min="7" max="7" width="17.85546875" customWidth="1"/>
    <col min="8" max="8" width="13.7109375" customWidth="1"/>
    <col min="9" max="9" width="13.140625" customWidth="1"/>
    <col min="10" max="10" width="13.5703125" customWidth="1"/>
    <col min="11" max="11" width="13.28515625" customWidth="1"/>
  </cols>
  <sheetData>
    <row r="2" spans="2:12" x14ac:dyDescent="0.25">
      <c r="K2" s="39" t="s">
        <v>114</v>
      </c>
    </row>
    <row r="3" spans="2:12" ht="44.25" customHeight="1" x14ac:dyDescent="0.25">
      <c r="B3" s="223" t="s">
        <v>159</v>
      </c>
      <c r="C3" s="223"/>
      <c r="D3" s="223"/>
      <c r="E3" s="223"/>
      <c r="F3" s="223"/>
      <c r="G3" s="223"/>
      <c r="H3" s="223"/>
      <c r="I3" s="223"/>
      <c r="J3" s="223"/>
      <c r="K3" s="223"/>
    </row>
    <row r="4" spans="2:12" ht="33.6" customHeight="1" x14ac:dyDescent="0.25">
      <c r="B4" s="227" t="s">
        <v>160</v>
      </c>
      <c r="C4" s="227"/>
      <c r="D4" s="227"/>
      <c r="E4" s="227"/>
      <c r="F4" s="227"/>
      <c r="G4" s="227"/>
      <c r="H4" s="227"/>
      <c r="I4" s="227"/>
      <c r="J4" s="227"/>
      <c r="K4" s="227"/>
    </row>
    <row r="5" spans="2:12" ht="21.6" customHeight="1" x14ac:dyDescent="0.25">
      <c r="B5" s="193" t="s">
        <v>87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</row>
    <row r="6" spans="2:12" ht="10.15" customHeight="1" x14ac:dyDescent="0.25">
      <c r="B6" s="228"/>
      <c r="C6" s="228"/>
      <c r="D6" s="228"/>
      <c r="E6" s="228"/>
      <c r="F6" s="228"/>
      <c r="G6" s="228"/>
      <c r="H6" s="228"/>
      <c r="I6" s="228"/>
      <c r="J6" s="228"/>
      <c r="K6" s="228"/>
    </row>
    <row r="7" spans="2:12" ht="9" customHeight="1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</row>
    <row r="8" spans="2:12" ht="95.25" customHeight="1" x14ac:dyDescent="0.25">
      <c r="B8" s="224" t="s">
        <v>0</v>
      </c>
      <c r="C8" s="224"/>
      <c r="D8" s="225" t="s">
        <v>48</v>
      </c>
      <c r="E8" s="225" t="s">
        <v>49</v>
      </c>
      <c r="F8" s="225" t="s">
        <v>50</v>
      </c>
      <c r="G8" s="15" t="s">
        <v>51</v>
      </c>
      <c r="H8" s="15" t="s">
        <v>52</v>
      </c>
      <c r="I8" s="15" t="s">
        <v>53</v>
      </c>
      <c r="J8" s="15" t="s">
        <v>54</v>
      </c>
      <c r="K8" s="15" t="s">
        <v>55</v>
      </c>
    </row>
    <row r="9" spans="2:12" s="17" customFormat="1" x14ac:dyDescent="0.25">
      <c r="B9" s="15" t="s">
        <v>5</v>
      </c>
      <c r="C9" s="15" t="s">
        <v>6</v>
      </c>
      <c r="D9" s="225"/>
      <c r="E9" s="226"/>
      <c r="F9" s="226"/>
      <c r="G9" s="31" t="s">
        <v>81</v>
      </c>
      <c r="H9" s="16" t="s">
        <v>56</v>
      </c>
      <c r="I9" s="16" t="s">
        <v>57</v>
      </c>
      <c r="J9" s="16" t="s">
        <v>58</v>
      </c>
      <c r="K9" s="31" t="s">
        <v>82</v>
      </c>
    </row>
    <row r="10" spans="2:12" s="17" customFormat="1" x14ac:dyDescent="0.25">
      <c r="B10" s="15">
        <v>1</v>
      </c>
      <c r="C10" s="15">
        <v>2</v>
      </c>
      <c r="D10" s="15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</row>
    <row r="11" spans="2:12" s="17" customFormat="1" ht="88.5" customHeight="1" x14ac:dyDescent="0.25">
      <c r="B11" s="24" t="s">
        <v>59</v>
      </c>
      <c r="C11" s="15"/>
      <c r="D11" s="32" t="s">
        <v>150</v>
      </c>
      <c r="E11" s="33" t="s">
        <v>116</v>
      </c>
      <c r="F11" s="37" t="s">
        <v>115</v>
      </c>
      <c r="G11" s="34">
        <f>H11*K11</f>
        <v>1.0368303571428572</v>
      </c>
      <c r="H11" s="34">
        <v>0.92900000000000005</v>
      </c>
      <c r="I11" s="34">
        <v>1</v>
      </c>
      <c r="J11" s="34">
        <v>0.89600000000000002</v>
      </c>
      <c r="K11" s="34">
        <f>I11/J11</f>
        <v>1.1160714285714286</v>
      </c>
    </row>
  </sheetData>
  <mergeCells count="8">
    <mergeCell ref="B3:K3"/>
    <mergeCell ref="B8:C8"/>
    <mergeCell ref="D8:D9"/>
    <mergeCell ref="E8:E9"/>
    <mergeCell ref="F8:F9"/>
    <mergeCell ref="B4:K4"/>
    <mergeCell ref="B6:K6"/>
    <mergeCell ref="B5:L5"/>
  </mergeCells>
  <phoneticPr fontId="30" type="noConversion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</vt:lpstr>
      <vt:lpstr> ф 1</vt:lpstr>
      <vt:lpstr>ф 2</vt:lpstr>
      <vt:lpstr>ф 3</vt:lpstr>
      <vt:lpstr>ф 4</vt:lpstr>
      <vt:lpstr>ф 5</vt:lpstr>
      <vt:lpstr>ф 6</vt:lpstr>
      <vt:lpstr> ф7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2017-02-21T05:33:05Z</cp:lastPrinted>
  <dcterms:created xsi:type="dcterms:W3CDTF">2006-09-16T00:00:00Z</dcterms:created>
  <dcterms:modified xsi:type="dcterms:W3CDTF">2025-01-27T10:40:27Z</dcterms:modified>
</cp:coreProperties>
</file>